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D:\Other computers\My Computer\Google Drive\ĐỀ TÀI ĐẠI HỌC\ĐH2026\BIEU MAU GUI KEM TB VIET THUYET MINH\"/>
    </mc:Choice>
  </mc:AlternateContent>
  <xr:revisionPtr revIDLastSave="0" documentId="13_ncr:1_{D009B108-44E0-4411-B10E-357F9B3E8D2C}" xr6:coauthVersionLast="47" xr6:coauthVersionMax="47" xr10:uidLastSave="{00000000-0000-0000-0000-000000000000}"/>
  <bookViews>
    <workbookView xWindow="-120" yWindow="-120" windowWidth="20730" windowHeight="11040" firstSheet="1" activeTab="1" xr2:uid="{00000000-000D-0000-FFFF-FFFF00000000}"/>
  </bookViews>
  <sheets>
    <sheet name="Tổng dự toán" sheetId="8" r:id="rId1"/>
    <sheet name="Khoản 1. Thu lao" sheetId="1" r:id="rId2"/>
    <sheet name="Khoản 2. Mua vat tu" sheetId="2" r:id="rId3"/>
    <sheet name="Khoan 3. Chi sua chua" sheetId="10" r:id="rId4"/>
    <sheet name="Khoản 4. Chi Hoi thao" sheetId="3" r:id="rId5"/>
    <sheet name="Khoản 5. DV thue ngoai" sheetId="12" r:id="rId6"/>
    <sheet name="Khoản 6. Chi dieu tra" sheetId="4" r:id="rId7"/>
    <sheet name="Khoan 7. VPP" sheetId="9" r:id="rId8"/>
    <sheet name="Khoan 8. Hội đồng" sheetId="5" r:id="rId9"/>
    <sheet name="Khoản 9. Quan ly" sheetId="6"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 l="1"/>
  <c r="I12" i="1" s="1"/>
  <c r="G7" i="5"/>
  <c r="G8" i="5"/>
  <c r="G9" i="5"/>
  <c r="G10" i="5"/>
  <c r="G11" i="5" s="1"/>
  <c r="G6" i="5"/>
  <c r="F7" i="5"/>
  <c r="F8" i="5"/>
  <c r="F9" i="5"/>
  <c r="F10" i="5"/>
  <c r="F6" i="5"/>
  <c r="H8" i="1"/>
  <c r="I8" i="1" s="1"/>
  <c r="K8" i="1" s="1"/>
  <c r="H7" i="1"/>
  <c r="I7" i="1" s="1"/>
  <c r="J6" i="1"/>
  <c r="H14" i="1"/>
  <c r="I14" i="1" s="1"/>
  <c r="H13" i="1"/>
  <c r="I13" i="1" s="1"/>
  <c r="I10" i="1" l="1"/>
  <c r="F11" i="5"/>
  <c r="I6" i="1"/>
  <c r="K7" i="1"/>
  <c r="K6" i="1" s="1"/>
  <c r="F6" i="3"/>
  <c r="F4" i="3"/>
  <c r="F5" i="3" l="1"/>
  <c r="F7" i="3"/>
  <c r="F8" i="3"/>
</calcChain>
</file>

<file path=xl/sharedStrings.xml><?xml version="1.0" encoding="utf-8"?>
<sst xmlns="http://schemas.openxmlformats.org/spreadsheetml/2006/main" count="211" uniqueCount="103">
  <si>
    <t>Nguồn kinh phí</t>
  </si>
  <si>
    <t>1.1</t>
  </si>
  <si>
    <t>1.2</t>
  </si>
  <si>
    <t>…</t>
  </si>
  <si>
    <t>Tổng cộng</t>
  </si>
  <si>
    <t>Nguồn khác (đồng)</t>
  </si>
  <si>
    <t>Khoản chi, nội dung chi</t>
  </si>
  <si>
    <t>Đơn vị tính</t>
  </si>
  <si>
    <t>Số lượng</t>
  </si>
  <si>
    <t xml:space="preserve">Người chủ trì </t>
  </si>
  <si>
    <t>Thư ký Hội thảo</t>
  </si>
  <si>
    <t>1.3</t>
  </si>
  <si>
    <t>Báo cáo viên trình bày tại Hội thảo</t>
  </si>
  <si>
    <t>1.4</t>
  </si>
  <si>
    <t>1.5</t>
  </si>
  <si>
    <t>Đại biểu tham dự</t>
  </si>
  <si>
    <t xml:space="preserve">Nước uống </t>
  </si>
  <si>
    <t>Người</t>
  </si>
  <si>
    <t>Tương ứng với tổng số người tham dự Hội nghị</t>
  </si>
  <si>
    <r>
      <t xml:space="preserve">Khoản chi, nội dung chi </t>
    </r>
    <r>
      <rPr>
        <i/>
        <sz val="12"/>
        <color theme="1"/>
        <rFont val="Times New Roman"/>
        <family val="1"/>
      </rPr>
      <t>(nội dung điều tra khảo sát, số ngày, số người, công tác phí…)</t>
    </r>
  </si>
  <si>
    <t>Quản lý chung nhiệm vụ (tối đa 5% tổng kinh phí nhiệm vụ)</t>
  </si>
  <si>
    <t>Tổng cộng:</t>
  </si>
  <si>
    <t>Chủ tịch Hội đồng</t>
  </si>
  <si>
    <t>Thời gian thực hiện</t>
  </si>
  <si>
    <t>Tổng kinh phí</t>
  </si>
  <si>
    <t>Ghi chú</t>
  </si>
  <si>
    <t>Nguồn khác</t>
  </si>
  <si>
    <t>Khoản chi</t>
  </si>
  <si>
    <t>Chi điều tra, khảo sát thu thập số liệu</t>
  </si>
  <si>
    <t>Chi khác</t>
  </si>
  <si>
    <t>Tổng</t>
  </si>
  <si>
    <t>Khoản 2. Chi mua vật tư, nguyên, nhiên, vật liệu*</t>
  </si>
  <si>
    <t>Chi cho người cung cấp thông tin</t>
  </si>
  <si>
    <t>In ấn</t>
  </si>
  <si>
    <t>(đvt: đồng)</t>
  </si>
  <si>
    <t>Tổng:</t>
  </si>
  <si>
    <t>Khoản 1: Chi thù lao thực hiện đề tài</t>
  </si>
  <si>
    <t>Nội dung công việc</t>
  </si>
  <si>
    <t>Người thực hiện</t>
  </si>
  <si>
    <t>Hệ số lao động khoa học</t>
  </si>
  <si>
    <t>Định mức thù lao tháng của chủ nhiệm</t>
  </si>
  <si>
    <t>Tổng số tháng quy đổi của chức danh, nhóm chức danh</t>
  </si>
  <si>
    <t>Tổng thù lao thực hiện nhiệm vụ</t>
  </si>
  <si>
    <t>I</t>
  </si>
  <si>
    <t>Thù lao của chủ nhiệm đề tài và thư kí khoa học</t>
  </si>
  <si>
    <t>Thù lao của chủ nhiệm nhiệm vụ</t>
  </si>
  <si>
    <t>Thù lao của thư kí khoa học</t>
  </si>
  <si>
    <t>II</t>
  </si>
  <si>
    <t>Nội dung nghiên cứu</t>
  </si>
  <si>
    <t>Nội dung 1: ….</t>
  </si>
  <si>
    <t>Nội dung 2:…..</t>
  </si>
  <si>
    <t>Nội dung 3: ….</t>
  </si>
  <si>
    <t>Ghi chú:</t>
  </si>
  <si>
    <t>- Mỗi nội dung nghiên cứu do 01 thành viên chính chủ trì thực hiện và tham gia thành viên chính đối với tất cả các công việc trong Nội dung nghiên cứu đó).</t>
  </si>
  <si>
    <t>- Thời gian dự toán chi thù lao được quy đổi theo tháng. Trường hợp thời gian thực hiện không đủ 1 tháng thì tính theo ngày, mức thu lao ngày được tính trên cơ sở mức thu lao của 01 tháng chia cho 22 ngày.</t>
  </si>
  <si>
    <t>- Các công việc không dự toán thù lao gồm: xây dựng thuyết minh ĐT, viết báo cáo tổng kết ĐT, viết báo, viết sách, tổ chức hội thảo, nghiệm thu…</t>
  </si>
  <si>
    <t>Thù lao thành viên chính</t>
  </si>
  <si>
    <t>Thù lao nhóm 02 thành viên</t>
  </si>
  <si>
    <t>Số người trong nhóm chức danh</t>
  </si>
  <si>
    <t>Nguyễn Văn A</t>
  </si>
  <si>
    <t>Nguyễn Văn B</t>
  </si>
  <si>
    <t>Nguyễn Văn C</t>
  </si>
  <si>
    <t>Đối với đề tài mua sắm hoa chất dự toán thao giá của bảng thẩm định giá gửi kèm</t>
  </si>
  <si>
    <t>Tổng cộng khoản 5:</t>
  </si>
  <si>
    <t>Chi thù lao tham gia đề tài</t>
  </si>
  <si>
    <t>Chi mua vật tư, nguyên, nhiên, vật liệu</t>
  </si>
  <si>
    <t>Chi sửa chữa, mua sắm tài sản cố định</t>
  </si>
  <si>
    <t>Chi hội thảo khoa học</t>
  </si>
  <si>
    <t>Chi trả dịch vụ thuê ngoài phục vụ nghiên cứu</t>
  </si>
  <si>
    <t>Chi văn phòng phẩm, thông tin liên lạc, in ấn</t>
  </si>
  <si>
    <t>Chi họp hội đồng nghiệm thu đề tài</t>
  </si>
  <si>
    <t>Chi quản lý chung</t>
  </si>
  <si>
    <t>Trường ĐHSP cấp</t>
  </si>
  <si>
    <t>Số ngày công lao động</t>
  </si>
  <si>
    <t xml:space="preserve">Khoản 3. Chi sửa chữa, mua sắm tài sản cố định </t>
  </si>
  <si>
    <t>Khoản 4. Chi Hội thảo phục vụ hoạt động nghiên cứu (Chi định mức theo Qui chế chi tiêu nội bộ hiện hành của Trường)</t>
  </si>
  <si>
    <t>Khoản 5. Chi trả dịch vụ thuê ngoài phục vụ hoạt động nghiên cứu</t>
  </si>
  <si>
    <t xml:space="preserve">Nguồn khác </t>
  </si>
  <si>
    <t>Đơn giá</t>
  </si>
  <si>
    <t xml:space="preserve">Tổng kinh phí </t>
  </si>
  <si>
    <r>
      <t>Khoản 6. Chi điều tra, khảo sát thu thập số liệu</t>
    </r>
    <r>
      <rPr>
        <sz val="12"/>
        <color theme="1"/>
        <rFont val="Times New Roman"/>
        <family val="1"/>
      </rPr>
      <t xml:space="preserve"> </t>
    </r>
    <r>
      <rPr>
        <i/>
        <sz val="12"/>
        <color theme="1"/>
        <rFont val="Times New Roman"/>
        <family val="1"/>
      </rPr>
      <t>(Thông tư số 109/2016/TT-BTC ngày 30/6/2016 của Bộ Tài chính; Công tác phí: Thông tư số 40/2017/TT-BTC ngày 28/4/ 2017 của Bộ Tài chính).</t>
    </r>
  </si>
  <si>
    <t xml:space="preserve">Đơn giá </t>
  </si>
  <si>
    <t>Khoản 7. Chi văn phòng phẩm, in ấn** (không được quá 2% tổng kinh phí thực hiện đề tài)</t>
  </si>
  <si>
    <t xml:space="preserve">Trường ĐHSP cấp </t>
  </si>
  <si>
    <r>
      <t xml:space="preserve">Văn phòng phẩm </t>
    </r>
    <r>
      <rPr>
        <i/>
        <sz val="12"/>
        <color rgb="FF000000"/>
        <rFont val="Times New Roman"/>
        <family val="1"/>
      </rPr>
      <t>(dự toán chi tiết các mặt hàng)</t>
    </r>
  </si>
  <si>
    <t>Khoản 8. Chi kinh phí Hội đồng nghiệm thu đề tài</t>
  </si>
  <si>
    <t>Khoản 9. Chi kinh phí quản lý chung đề tài</t>
  </si>
  <si>
    <t>9 = 4x6x8</t>
  </si>
  <si>
    <t>- Các thành viên thực hiện từng công việc phải thống nhất với phân công trong Bảng tiến độ thực hiện.</t>
  </si>
  <si>
    <t>- Chủ nhiệm đề tài thư ký khoa học được hưởng thù lao riêng và khi tham gia thực hiện các công việc với chức danh gì thì được hưởng thù lao tính theo hệ số lao động của chức danh đó (chỉ nên tham gia với chức danh thành viên)</t>
  </si>
  <si>
    <t>TT</t>
  </si>
  <si>
    <t>- Kinh phí đối ứng dự toán vào mục chi cho thù lao của chủ nhiệm đề tài</t>
  </si>
  <si>
    <t>TỔNG DỰ TOÁN KINH PHÍ ĐỀ TÀI CẤP ĐẠI HỌC</t>
  </si>
  <si>
    <t>Thành viên Hội đồng</t>
  </si>
  <si>
    <t>Nhận xét đánh giá của thành viên Hội đồng</t>
  </si>
  <si>
    <t>Nhận xét đánh giá của uỷ viên phản biện trong Hội đồng</t>
  </si>
  <si>
    <t>Thư kí hành chính</t>
  </si>
  <si>
    <t>Lưu ý: kinh phí nguồn khác nên dự toán vào thù lao và công lao động của chủ nhiệm đề tài</t>
  </si>
  <si>
    <t>Công việc 1.1</t>
  </si>
  <si>
    <t>Công việc 1.2</t>
  </si>
  <si>
    <t>Công việc 2.1</t>
  </si>
  <si>
    <t>Công việc 2.2</t>
  </si>
  <si>
    <t>Một nội dung nghiên cứu chỉ có 1 thành viên chính trong toàn bộ các công việc của nội dung đó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</si>
</sst>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6" x14ac:knownFonts="1">
    <font>
      <sz val="11"/>
      <color theme="1"/>
      <name val="Arial"/>
      <family val="2"/>
      <scheme val="minor"/>
    </font>
    <font>
      <b/>
      <sz val="12"/>
      <color theme="1"/>
      <name val="Times New Roman"/>
      <family val="1"/>
    </font>
    <font>
      <i/>
      <sz val="12"/>
      <color theme="1"/>
      <name val="Times New Roman"/>
      <family val="1"/>
    </font>
    <font>
      <sz val="12"/>
      <color theme="1"/>
      <name val="Times New Roman"/>
      <family val="1"/>
    </font>
    <font>
      <b/>
      <sz val="11"/>
      <color theme="1"/>
      <name val="Times New Roman"/>
      <family val="1"/>
    </font>
    <font>
      <sz val="11"/>
      <color theme="1"/>
      <name val="Times New Roman"/>
      <family val="1"/>
    </font>
    <font>
      <b/>
      <sz val="12"/>
      <color rgb="FF000000"/>
      <name val="Times New Roman"/>
      <family val="1"/>
    </font>
    <font>
      <sz val="12"/>
      <color rgb="FF000000"/>
      <name val="Times New Roman"/>
      <family val="1"/>
    </font>
    <font>
      <i/>
      <sz val="11"/>
      <color theme="1"/>
      <name val="Arial"/>
      <family val="2"/>
      <scheme val="minor"/>
    </font>
    <font>
      <b/>
      <sz val="12"/>
      <color theme="1"/>
      <name val="Times New Roman"/>
      <family val="1"/>
      <scheme val="major"/>
    </font>
    <font>
      <i/>
      <sz val="12"/>
      <color theme="1"/>
      <name val="Times New Roman"/>
      <family val="1"/>
      <scheme val="major"/>
    </font>
    <font>
      <sz val="12"/>
      <color theme="1"/>
      <name val="Times New Roman"/>
      <family val="1"/>
      <scheme val="major"/>
    </font>
    <font>
      <b/>
      <i/>
      <sz val="12"/>
      <color theme="1"/>
      <name val="Times New Roman"/>
      <family val="1"/>
      <scheme val="major"/>
    </font>
    <font>
      <b/>
      <i/>
      <sz val="12"/>
      <color rgb="FF000000"/>
      <name val="Times New Roman"/>
      <family val="1"/>
      <scheme val="major"/>
    </font>
    <font>
      <b/>
      <sz val="11"/>
      <color theme="1"/>
      <name val="Times New Roman"/>
      <family val="1"/>
      <scheme val="major"/>
    </font>
    <font>
      <i/>
      <sz val="12"/>
      <color rgb="FF000000"/>
      <name val="Times New Roman"/>
      <family val="1"/>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109">
    <xf numFmtId="0" fontId="0" fillId="0" borderId="0" xfId="0"/>
    <xf numFmtId="0" fontId="0" fillId="0" borderId="0" xfId="0"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0" xfId="0" applyFont="1" applyAlignment="1">
      <alignment vertical="center"/>
    </xf>
    <xf numFmtId="0" fontId="5" fillId="0" borderId="0" xfId="0" applyFont="1"/>
    <xf numFmtId="0" fontId="3" fillId="0" borderId="1" xfId="0" applyFont="1" applyBorder="1"/>
    <xf numFmtId="0" fontId="3" fillId="0" borderId="0" xfId="0" applyFont="1"/>
    <xf numFmtId="3" fontId="1" fillId="0" borderId="1" xfId="0" applyNumberFormat="1" applyFont="1" applyBorder="1" applyAlignment="1">
      <alignment vertical="center" wrapText="1"/>
    </xf>
    <xf numFmtId="3" fontId="3" fillId="0" borderId="0" xfId="0" applyNumberFormat="1" applyFont="1"/>
    <xf numFmtId="0" fontId="0" fillId="0" borderId="0" xfId="0" applyAlignment="1">
      <alignment wrapText="1"/>
    </xf>
    <xf numFmtId="0" fontId="0" fillId="0" borderId="0" xfId="0" applyAlignment="1">
      <alignment horizontal="center"/>
    </xf>
    <xf numFmtId="3" fontId="3" fillId="0" borderId="1" xfId="0" applyNumberFormat="1" applyFont="1" applyBorder="1" applyAlignment="1">
      <alignment vertical="center" wrapText="1"/>
    </xf>
    <xf numFmtId="3" fontId="0" fillId="0" borderId="0" xfId="0" applyNumberFormat="1"/>
    <xf numFmtId="3" fontId="1"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0" fillId="0" borderId="0" xfId="0" applyAlignment="1">
      <alignment vertical="center"/>
    </xf>
    <xf numFmtId="0" fontId="4" fillId="0" borderId="0" xfId="0" applyFont="1" applyAlignment="1">
      <alignment horizontal="center" vertical="center"/>
    </xf>
    <xf numFmtId="0" fontId="0" fillId="0" borderId="1" xfId="0" applyBorder="1" applyAlignment="1">
      <alignment horizontal="center"/>
    </xf>
    <xf numFmtId="0" fontId="0" fillId="0" borderId="1" xfId="0" applyBorder="1"/>
    <xf numFmtId="3" fontId="0" fillId="0" borderId="1" xfId="0" applyNumberFormat="1" applyBorder="1"/>
    <xf numFmtId="0" fontId="3" fillId="0" borderId="1" xfId="0" applyFont="1" applyBorder="1" applyAlignment="1">
      <alignment vertical="center"/>
    </xf>
    <xf numFmtId="0" fontId="1" fillId="0" borderId="0" xfId="0" applyFont="1" applyAlignment="1">
      <alignment horizontal="center" vertical="center"/>
    </xf>
    <xf numFmtId="1" fontId="3" fillId="0" borderId="1" xfId="0" applyNumberFormat="1" applyFont="1" applyBorder="1" applyAlignment="1">
      <alignment horizontal="right" vertical="center" wrapText="1"/>
    </xf>
    <xf numFmtId="3" fontId="3" fillId="0" borderId="1" xfId="0" applyNumberFormat="1" applyFont="1" applyBorder="1" applyAlignment="1">
      <alignment horizontal="right" vertical="center" wrapText="1"/>
    </xf>
    <xf numFmtId="3" fontId="3" fillId="0" borderId="1" xfId="0" applyNumberFormat="1" applyFont="1" applyBorder="1" applyAlignment="1">
      <alignment horizontal="center" vertical="center" wrapText="1"/>
    </xf>
    <xf numFmtId="1" fontId="3" fillId="0" borderId="1" xfId="0" applyNumberFormat="1" applyFont="1" applyBorder="1" applyAlignment="1">
      <alignment vertical="center" wrapText="1"/>
    </xf>
    <xf numFmtId="0" fontId="9" fillId="0" borderId="4" xfId="0" applyFont="1" applyBorder="1" applyAlignment="1">
      <alignment horizontal="center" vertical="center" wrapText="1"/>
    </xf>
    <xf numFmtId="0" fontId="9"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3" fontId="10" fillId="0" borderId="1" xfId="0" applyNumberFormat="1" applyFont="1" applyBorder="1" applyAlignment="1">
      <alignment horizontal="center" vertical="center" wrapText="1"/>
    </xf>
    <xf numFmtId="0" fontId="9" fillId="0" borderId="4" xfId="0" applyFont="1" applyBorder="1" applyAlignment="1">
      <alignment horizontal="left" vertical="center" wrapText="1"/>
    </xf>
    <xf numFmtId="0" fontId="10" fillId="0" borderId="1" xfId="0" applyFont="1" applyBorder="1" applyAlignment="1">
      <alignment vertical="center" wrapText="1"/>
    </xf>
    <xf numFmtId="3" fontId="9" fillId="0" borderId="1" xfId="0" applyNumberFormat="1"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xf>
    <xf numFmtId="3" fontId="11" fillId="0" borderId="1" xfId="0" applyNumberFormat="1" applyFont="1" applyBorder="1" applyAlignment="1">
      <alignment horizontal="right" vertical="center" wrapText="1"/>
    </xf>
    <xf numFmtId="3" fontId="9" fillId="0" borderId="1" xfId="0" applyNumberFormat="1" applyFont="1" applyBorder="1" applyAlignment="1">
      <alignment horizontal="right" vertical="center" wrapText="1"/>
    </xf>
    <xf numFmtId="0" fontId="11" fillId="0" borderId="0" xfId="0" applyFont="1" applyAlignment="1">
      <alignment horizontal="center" vertical="center"/>
    </xf>
    <xf numFmtId="0" fontId="10" fillId="0" borderId="1" xfId="0" applyFont="1" applyBorder="1" applyAlignment="1">
      <alignment horizontal="left" vertical="center" wrapText="1"/>
    </xf>
    <xf numFmtId="0" fontId="12" fillId="0" borderId="1" xfId="0" applyFont="1" applyBorder="1" applyAlignment="1">
      <alignment horizontal="left" vertical="center" wrapText="1"/>
    </xf>
    <xf numFmtId="0" fontId="9" fillId="0" borderId="1" xfId="0" applyFont="1" applyBorder="1" applyAlignment="1">
      <alignment horizontal="left" vertical="center" wrapText="1"/>
    </xf>
    <xf numFmtId="3" fontId="10" fillId="0" borderId="1" xfId="0" applyNumberFormat="1" applyFont="1" applyBorder="1" applyAlignment="1">
      <alignment horizontal="right" vertical="center" wrapText="1"/>
    </xf>
    <xf numFmtId="0" fontId="11" fillId="0" borderId="1" xfId="0" applyFont="1" applyBorder="1" applyAlignment="1">
      <alignment horizontal="left"/>
    </xf>
    <xf numFmtId="0" fontId="11" fillId="0" borderId="1" xfId="0" applyFont="1" applyBorder="1" applyAlignment="1">
      <alignment horizontal="center"/>
    </xf>
    <xf numFmtId="164" fontId="11" fillId="0" borderId="1" xfId="0" applyNumberFormat="1" applyFont="1" applyBorder="1" applyAlignment="1">
      <alignment horizontal="center" vertical="center" wrapText="1"/>
    </xf>
    <xf numFmtId="0" fontId="1" fillId="0" borderId="0" xfId="0" applyFont="1"/>
    <xf numFmtId="0" fontId="3" fillId="0" borderId="0" xfId="0" applyFont="1" applyAlignment="1">
      <alignment vertical="center"/>
    </xf>
    <xf numFmtId="3" fontId="3" fillId="0" borderId="0" xfId="0" applyNumberFormat="1" applyFont="1" applyAlignment="1">
      <alignment vertical="center"/>
    </xf>
    <xf numFmtId="3" fontId="3" fillId="0" borderId="1" xfId="0" applyNumberFormat="1" applyFont="1" applyBorder="1"/>
    <xf numFmtId="0" fontId="1" fillId="0" borderId="1" xfId="0" applyFont="1" applyBorder="1"/>
    <xf numFmtId="0" fontId="12" fillId="0" borderId="1" xfId="0" applyFont="1" applyBorder="1" applyAlignment="1">
      <alignment vertical="center" wrapText="1"/>
    </xf>
    <xf numFmtId="0" fontId="13" fillId="0" borderId="4" xfId="0" applyFont="1" applyBorder="1" applyAlignment="1">
      <alignment vertical="center" wrapText="1"/>
    </xf>
    <xf numFmtId="3" fontId="1" fillId="0" borderId="1" xfId="0" applyNumberFormat="1" applyFont="1" applyBorder="1"/>
    <xf numFmtId="0" fontId="11" fillId="0" borderId="4" xfId="0" applyFont="1" applyBorder="1" applyAlignment="1">
      <alignment horizontal="center" vertical="center"/>
    </xf>
    <xf numFmtId="0" fontId="11" fillId="0" borderId="4"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vertical="center" wrapText="1"/>
    </xf>
    <xf numFmtId="0" fontId="1" fillId="0" borderId="6" xfId="0" applyFont="1" applyBorder="1" applyAlignment="1">
      <alignment vertical="center" wrapText="1"/>
    </xf>
    <xf numFmtId="0" fontId="7" fillId="0" borderId="1" xfId="0" applyFont="1" applyBorder="1" applyAlignment="1">
      <alignment horizontal="justify" vertical="center" wrapText="1"/>
    </xf>
    <xf numFmtId="0" fontId="14" fillId="0" borderId="0" xfId="0" applyFont="1" applyAlignment="1">
      <alignment vertical="center"/>
    </xf>
    <xf numFmtId="3" fontId="11" fillId="0" borderId="1" xfId="0" applyNumberFormat="1" applyFont="1" applyBorder="1" applyAlignment="1">
      <alignment vertical="center" wrapText="1"/>
    </xf>
    <xf numFmtId="0" fontId="11" fillId="0" borderId="1" xfId="0" applyFont="1" applyBorder="1"/>
    <xf numFmtId="164" fontId="11" fillId="0" borderId="1" xfId="0" applyNumberFormat="1" applyFont="1" applyBorder="1" applyAlignment="1">
      <alignment vertical="center" wrapText="1"/>
    </xf>
    <xf numFmtId="3" fontId="11" fillId="0" borderId="1" xfId="0" applyNumberFormat="1" applyFont="1" applyBorder="1" applyAlignment="1">
      <alignment horizontal="center" vertical="center" wrapText="1"/>
    </xf>
    <xf numFmtId="0" fontId="3" fillId="0" borderId="1" xfId="0" applyFont="1" applyBorder="1" applyAlignment="1">
      <alignment horizontal="center"/>
    </xf>
    <xf numFmtId="0" fontId="3" fillId="0" borderId="0" xfId="0" applyFont="1" applyAlignment="1">
      <alignment horizontal="center"/>
    </xf>
    <xf numFmtId="0" fontId="3" fillId="0" borderId="0" xfId="0" applyFont="1" applyAlignment="1">
      <alignment horizontal="center" vertical="center"/>
    </xf>
    <xf numFmtId="3" fontId="11" fillId="0" borderId="1" xfId="0" applyNumberFormat="1" applyFont="1" applyBorder="1" applyAlignment="1">
      <alignment horizontal="right" vertical="center"/>
    </xf>
    <xf numFmtId="0" fontId="3" fillId="0" borderId="0" xfId="0" quotePrefix="1" applyFont="1" applyAlignment="1">
      <alignment vertical="center"/>
    </xf>
    <xf numFmtId="0" fontId="3" fillId="0" borderId="0" xfId="0" quotePrefix="1" applyFont="1"/>
    <xf numFmtId="0" fontId="11" fillId="0" borderId="6" xfId="0" applyFont="1" applyBorder="1" applyAlignment="1">
      <alignment horizontal="center" vertical="center"/>
    </xf>
    <xf numFmtId="0" fontId="1" fillId="0" borderId="0" xfId="0" applyFont="1" applyAlignment="1">
      <alignment horizontal="center" vertical="center"/>
    </xf>
    <xf numFmtId="0" fontId="2" fillId="0" borderId="7" xfId="0" applyFont="1" applyBorder="1" applyAlignment="1">
      <alignment horizontal="righ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4" xfId="0" applyFont="1" applyBorder="1" applyAlignment="1">
      <alignment horizontal="center"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 fillId="0" borderId="7" xfId="0" applyFont="1" applyBorder="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3" fontId="9" fillId="0" borderId="4" xfId="0" applyNumberFormat="1" applyFont="1" applyBorder="1" applyAlignment="1">
      <alignment horizontal="center" vertical="center" wrapText="1"/>
    </xf>
    <xf numFmtId="3" fontId="9" fillId="0" borderId="6" xfId="0" applyNumberFormat="1" applyFont="1" applyBorder="1" applyAlignment="1">
      <alignment horizontal="center" vertical="center" wrapText="1"/>
    </xf>
    <xf numFmtId="0" fontId="8" fillId="0" borderId="0" xfId="0" applyFont="1" applyAlignment="1">
      <alignment horizontal="left" vertical="center" wrapText="1"/>
    </xf>
    <xf numFmtId="3" fontId="1" fillId="0" borderId="1" xfId="0" applyNumberFormat="1" applyFont="1" applyBorder="1" applyAlignment="1">
      <alignment horizontal="center" vertical="center" wrapText="1"/>
    </xf>
    <xf numFmtId="0" fontId="1" fillId="0" borderId="0" xfId="0" applyFont="1" applyAlignment="1">
      <alignment horizontal="left" vertical="center"/>
    </xf>
    <xf numFmtId="0" fontId="1" fillId="0" borderId="7" xfId="0" applyFont="1" applyBorder="1" applyAlignment="1">
      <alignment horizontal="left" vertical="center"/>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2" borderId="0" xfId="0" applyFill="1" applyAlignment="1">
      <alignment horizontal="center" wrapText="1"/>
    </xf>
    <xf numFmtId="0" fontId="12" fillId="0" borderId="6" xfId="0" applyFont="1" applyBorder="1" applyAlignment="1">
      <alignment horizontal="left" vertical="center" wrapText="1"/>
    </xf>
    <xf numFmtId="0" fontId="0" fillId="2" borderId="0" xfId="0"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workbookViewId="0">
      <selection activeCell="J7" sqref="J7"/>
    </sheetView>
  </sheetViews>
  <sheetFormatPr defaultRowHeight="14.25" x14ac:dyDescent="0.2"/>
  <cols>
    <col min="1" max="1" width="5.375" customWidth="1"/>
    <col min="2" max="2" width="25.25" customWidth="1"/>
    <col min="3" max="3" width="13.75" customWidth="1"/>
    <col min="4" max="4" width="15.625" customWidth="1"/>
    <col min="5" max="5" width="17.125" customWidth="1"/>
    <col min="6" max="6" width="16.125" customWidth="1"/>
    <col min="7" max="7" width="11" customWidth="1"/>
  </cols>
  <sheetData>
    <row r="1" spans="1:7" ht="37.5" customHeight="1" x14ac:dyDescent="0.2">
      <c r="A1" s="78" t="s">
        <v>92</v>
      </c>
      <c r="B1" s="78"/>
      <c r="C1" s="78"/>
      <c r="D1" s="78"/>
      <c r="E1" s="78"/>
      <c r="F1" s="78"/>
      <c r="G1" s="78"/>
    </row>
    <row r="2" spans="1:7" ht="15.75" x14ac:dyDescent="0.2">
      <c r="A2" s="25"/>
      <c r="B2" s="25"/>
      <c r="C2" s="25"/>
      <c r="D2" s="25"/>
      <c r="E2" s="25"/>
      <c r="F2" s="79" t="s">
        <v>34</v>
      </c>
      <c r="G2" s="79"/>
    </row>
    <row r="3" spans="1:7" ht="15.75" x14ac:dyDescent="0.2">
      <c r="A3" s="81" t="s">
        <v>90</v>
      </c>
      <c r="B3" s="80" t="s">
        <v>27</v>
      </c>
      <c r="C3" s="80" t="s">
        <v>23</v>
      </c>
      <c r="D3" s="80" t="s">
        <v>24</v>
      </c>
      <c r="E3" s="80" t="s">
        <v>0</v>
      </c>
      <c r="F3" s="80"/>
      <c r="G3" s="80" t="s">
        <v>25</v>
      </c>
    </row>
    <row r="4" spans="1:7" ht="15.75" x14ac:dyDescent="0.2">
      <c r="A4" s="81"/>
      <c r="B4" s="82"/>
      <c r="C4" s="80"/>
      <c r="D4" s="80"/>
      <c r="E4" s="2" t="s">
        <v>72</v>
      </c>
      <c r="F4" s="2" t="s">
        <v>26</v>
      </c>
      <c r="G4" s="80"/>
    </row>
    <row r="5" spans="1:7" ht="15.75" x14ac:dyDescent="0.2">
      <c r="A5" s="62">
        <v>1</v>
      </c>
      <c r="B5" s="65" t="s">
        <v>64</v>
      </c>
      <c r="C5" s="63"/>
      <c r="D5" s="5"/>
      <c r="E5" s="5"/>
      <c r="F5" s="5"/>
      <c r="G5" s="5"/>
    </row>
    <row r="6" spans="1:7" ht="31.5" x14ac:dyDescent="0.2">
      <c r="A6" s="62">
        <v>2</v>
      </c>
      <c r="B6" s="65" t="s">
        <v>65</v>
      </c>
      <c r="C6" s="63"/>
      <c r="D6" s="5"/>
      <c r="E6" s="5"/>
      <c r="F6" s="5"/>
      <c r="G6" s="5"/>
    </row>
    <row r="7" spans="1:7" ht="31.5" x14ac:dyDescent="0.2">
      <c r="A7" s="62">
        <v>3</v>
      </c>
      <c r="B7" s="65" t="s">
        <v>66</v>
      </c>
      <c r="C7" s="63"/>
      <c r="D7" s="5"/>
      <c r="E7" s="5"/>
      <c r="F7" s="5"/>
      <c r="G7" s="5"/>
    </row>
    <row r="8" spans="1:7" ht="15.75" x14ac:dyDescent="0.2">
      <c r="A8" s="62">
        <v>4</v>
      </c>
      <c r="B8" s="65" t="s">
        <v>67</v>
      </c>
      <c r="C8" s="63"/>
      <c r="D8" s="5"/>
      <c r="E8" s="5"/>
      <c r="F8" s="5"/>
      <c r="G8" s="5"/>
    </row>
    <row r="9" spans="1:7" ht="31.5" x14ac:dyDescent="0.2">
      <c r="A9" s="62">
        <v>5</v>
      </c>
      <c r="B9" s="65" t="s">
        <v>68</v>
      </c>
      <c r="C9" s="63"/>
      <c r="D9" s="5"/>
      <c r="E9" s="5"/>
      <c r="F9" s="5"/>
      <c r="G9" s="5"/>
    </row>
    <row r="10" spans="1:7" ht="31.5" x14ac:dyDescent="0.2">
      <c r="A10" s="62">
        <v>6</v>
      </c>
      <c r="B10" s="65" t="s">
        <v>28</v>
      </c>
      <c r="C10" s="63"/>
      <c r="D10" s="5"/>
      <c r="E10" s="5"/>
      <c r="F10" s="5"/>
      <c r="G10" s="5"/>
    </row>
    <row r="11" spans="1:7" ht="31.5" x14ac:dyDescent="0.2">
      <c r="A11" s="62">
        <v>7</v>
      </c>
      <c r="B11" s="65" t="s">
        <v>69</v>
      </c>
      <c r="C11" s="63"/>
      <c r="D11" s="5"/>
      <c r="E11" s="5"/>
      <c r="F11" s="5"/>
      <c r="G11" s="5"/>
    </row>
    <row r="12" spans="1:7" ht="31.5" x14ac:dyDescent="0.2">
      <c r="A12" s="62">
        <v>8</v>
      </c>
      <c r="B12" s="65" t="s">
        <v>70</v>
      </c>
      <c r="C12" s="63"/>
      <c r="D12" s="5"/>
      <c r="E12" s="5"/>
      <c r="F12" s="5"/>
      <c r="G12" s="5"/>
    </row>
    <row r="13" spans="1:7" ht="15.75" x14ac:dyDescent="0.2">
      <c r="A13" s="62">
        <v>9</v>
      </c>
      <c r="B13" s="65" t="s">
        <v>71</v>
      </c>
      <c r="C13" s="63"/>
      <c r="D13" s="5"/>
      <c r="E13" s="5"/>
      <c r="F13" s="5"/>
      <c r="G13" s="5"/>
    </row>
    <row r="14" spans="1:7" ht="15.75" x14ac:dyDescent="0.2">
      <c r="A14" s="62">
        <v>10</v>
      </c>
      <c r="B14" s="65" t="s">
        <v>29</v>
      </c>
      <c r="C14" s="63"/>
      <c r="D14" s="5"/>
      <c r="E14" s="5"/>
      <c r="F14" s="5"/>
      <c r="G14" s="5"/>
    </row>
    <row r="15" spans="1:7" ht="15.75" x14ac:dyDescent="0.2">
      <c r="A15" s="24"/>
      <c r="B15" s="64" t="s">
        <v>35</v>
      </c>
      <c r="C15" s="5"/>
      <c r="D15" s="5"/>
      <c r="E15" s="5"/>
      <c r="F15" s="5"/>
      <c r="G15" s="5"/>
    </row>
  </sheetData>
  <mergeCells count="8">
    <mergeCell ref="A1:G1"/>
    <mergeCell ref="F2:G2"/>
    <mergeCell ref="G3:G4"/>
    <mergeCell ref="A3:A4"/>
    <mergeCell ref="B3:B4"/>
    <mergeCell ref="C3:C4"/>
    <mergeCell ref="D3:D4"/>
    <mergeCell ref="E3:F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40"/>
  <sheetViews>
    <sheetView tabSelected="1" workbookViewId="0">
      <selection activeCell="M9" sqref="M9"/>
    </sheetView>
  </sheetViews>
  <sheetFormatPr defaultRowHeight="15.75" x14ac:dyDescent="0.25"/>
  <cols>
    <col min="1" max="1" width="4.875" style="9" customWidth="1"/>
    <col min="2" max="2" width="24.875" style="9" customWidth="1"/>
    <col min="3" max="3" width="15" style="9" customWidth="1"/>
    <col min="4" max="4" width="9.875" style="9" customWidth="1"/>
    <col min="5" max="5" width="6.5" style="9" customWidth="1"/>
    <col min="6" max="6" width="12.75" style="9" customWidth="1"/>
    <col min="7" max="7" width="7.125" style="72" customWidth="1"/>
    <col min="8" max="8" width="11.375" style="11" customWidth="1"/>
    <col min="9" max="9" width="14.625" style="9" customWidth="1"/>
    <col min="10" max="10" width="12.875" style="9" customWidth="1"/>
    <col min="11" max="11" width="13.625" style="9" customWidth="1"/>
    <col min="13" max="13" width="14.375" customWidth="1"/>
  </cols>
  <sheetData>
    <row r="2" spans="1:13" s="6" customFormat="1" x14ac:dyDescent="0.2">
      <c r="A2" s="92" t="s">
        <v>36</v>
      </c>
      <c r="B2" s="92"/>
      <c r="C2" s="92"/>
      <c r="D2" s="92"/>
      <c r="E2" s="92"/>
      <c r="F2" s="92"/>
      <c r="G2" s="92"/>
      <c r="H2" s="92"/>
      <c r="I2" s="92"/>
      <c r="J2" s="92"/>
      <c r="K2" s="92"/>
    </row>
    <row r="3" spans="1:13" ht="15.75" customHeight="1" x14ac:dyDescent="0.2">
      <c r="A3" s="95" t="s">
        <v>90</v>
      </c>
      <c r="B3" s="95" t="s">
        <v>37</v>
      </c>
      <c r="C3" s="95" t="s">
        <v>38</v>
      </c>
      <c r="D3" s="95" t="s">
        <v>39</v>
      </c>
      <c r="E3" s="95" t="s">
        <v>58</v>
      </c>
      <c r="F3" s="97" t="s">
        <v>40</v>
      </c>
      <c r="G3" s="97" t="s">
        <v>73</v>
      </c>
      <c r="H3" s="95" t="s">
        <v>41</v>
      </c>
      <c r="I3" s="97" t="s">
        <v>42</v>
      </c>
      <c r="J3" s="93" t="s">
        <v>0</v>
      </c>
      <c r="K3" s="94"/>
      <c r="M3" s="106" t="s">
        <v>97</v>
      </c>
    </row>
    <row r="4" spans="1:13" ht="31.5" x14ac:dyDescent="0.2">
      <c r="A4" s="96"/>
      <c r="B4" s="96"/>
      <c r="C4" s="96"/>
      <c r="D4" s="96"/>
      <c r="E4" s="96"/>
      <c r="F4" s="98"/>
      <c r="G4" s="98"/>
      <c r="H4" s="96"/>
      <c r="I4" s="98"/>
      <c r="J4" s="31" t="s">
        <v>72</v>
      </c>
      <c r="K4" s="32" t="s">
        <v>77</v>
      </c>
      <c r="M4" s="106"/>
    </row>
    <row r="5" spans="1:13" x14ac:dyDescent="0.2">
      <c r="A5" s="33">
        <v>1</v>
      </c>
      <c r="B5" s="33">
        <v>2</v>
      </c>
      <c r="C5" s="33">
        <v>3</v>
      </c>
      <c r="D5" s="33">
        <v>4</v>
      </c>
      <c r="E5" s="33">
        <v>5</v>
      </c>
      <c r="F5" s="34">
        <v>6</v>
      </c>
      <c r="G5" s="34">
        <v>7</v>
      </c>
      <c r="H5" s="33">
        <v>8</v>
      </c>
      <c r="I5" s="34" t="s">
        <v>87</v>
      </c>
      <c r="J5" s="33">
        <v>10</v>
      </c>
      <c r="K5" s="34">
        <v>11</v>
      </c>
      <c r="M5" s="106"/>
    </row>
    <row r="6" spans="1:13" ht="31.5" x14ac:dyDescent="0.2">
      <c r="A6" s="30" t="s">
        <v>43</v>
      </c>
      <c r="B6" s="35" t="s">
        <v>44</v>
      </c>
      <c r="C6" s="36"/>
      <c r="D6" s="36"/>
      <c r="E6" s="36"/>
      <c r="F6" s="36"/>
      <c r="G6" s="33"/>
      <c r="H6" s="36"/>
      <c r="I6" s="37">
        <f xml:space="preserve"> I7+I8</f>
        <v>112320000.00000001</v>
      </c>
      <c r="J6" s="37">
        <f>J7+J8</f>
        <v>3680000</v>
      </c>
      <c r="K6" s="37">
        <f xml:space="preserve"> K7+K8</f>
        <v>108640000.00000001</v>
      </c>
      <c r="M6" s="106"/>
    </row>
    <row r="7" spans="1:13" ht="31.5" x14ac:dyDescent="0.2">
      <c r="A7" s="38">
        <v>1</v>
      </c>
      <c r="B7" s="39" t="s">
        <v>45</v>
      </c>
      <c r="C7" s="40"/>
      <c r="D7" s="41">
        <v>1</v>
      </c>
      <c r="E7" s="41"/>
      <c r="F7" s="42">
        <v>18000000</v>
      </c>
      <c r="G7" s="70"/>
      <c r="H7" s="41">
        <f xml:space="preserve"> 24*20%</f>
        <v>4.8000000000000007</v>
      </c>
      <c r="I7" s="43">
        <f xml:space="preserve"> D7*F7*H7</f>
        <v>86400000.000000015</v>
      </c>
      <c r="J7" s="74">
        <v>0</v>
      </c>
      <c r="K7" s="74">
        <f>I7</f>
        <v>86400000.000000015</v>
      </c>
    </row>
    <row r="8" spans="1:13" x14ac:dyDescent="0.2">
      <c r="A8" s="38">
        <v>2</v>
      </c>
      <c r="B8" s="39" t="s">
        <v>46</v>
      </c>
      <c r="C8" s="39"/>
      <c r="D8" s="41">
        <v>0.3</v>
      </c>
      <c r="E8" s="41"/>
      <c r="F8" s="42">
        <v>18000000</v>
      </c>
      <c r="G8" s="70"/>
      <c r="H8" s="44">
        <f xml:space="preserve"> 24*20%</f>
        <v>4.8000000000000007</v>
      </c>
      <c r="I8" s="43">
        <f xml:space="preserve"> D8*F8*H8</f>
        <v>25920000.000000004</v>
      </c>
      <c r="J8" s="74">
        <v>3680000</v>
      </c>
      <c r="K8" s="74">
        <f>I8-J8</f>
        <v>22240000.000000004</v>
      </c>
    </row>
    <row r="9" spans="1:13" x14ac:dyDescent="0.2">
      <c r="A9" s="30" t="s">
        <v>47</v>
      </c>
      <c r="B9" s="35" t="s">
        <v>48</v>
      </c>
      <c r="C9" s="45"/>
      <c r="D9" s="45"/>
      <c r="E9" s="45"/>
      <c r="F9" s="45"/>
      <c r="G9" s="33"/>
      <c r="H9" s="33"/>
      <c r="I9" s="43"/>
      <c r="J9" s="43"/>
      <c r="K9" s="43"/>
    </row>
    <row r="10" spans="1:13" ht="26.25" customHeight="1" x14ac:dyDescent="0.2">
      <c r="A10" s="86">
        <v>1</v>
      </c>
      <c r="B10" s="57" t="s">
        <v>49</v>
      </c>
      <c r="C10" s="46" t="s">
        <v>30</v>
      </c>
      <c r="D10" s="47"/>
      <c r="E10" s="47"/>
      <c r="F10" s="48"/>
      <c r="G10" s="34"/>
      <c r="H10" s="33"/>
      <c r="I10" s="43">
        <f xml:space="preserve"> I12+I13+I14</f>
        <v>7920000</v>
      </c>
      <c r="J10" s="43"/>
      <c r="K10" s="43"/>
      <c r="M10" s="108" t="s">
        <v>102</v>
      </c>
    </row>
    <row r="11" spans="1:13" ht="26.25" customHeight="1" x14ac:dyDescent="0.2">
      <c r="A11" s="87"/>
      <c r="B11" s="57" t="s">
        <v>98</v>
      </c>
      <c r="C11" s="46"/>
      <c r="D11" s="47"/>
      <c r="E11" s="47"/>
      <c r="F11" s="48"/>
      <c r="G11" s="34"/>
      <c r="H11" s="33"/>
      <c r="I11" s="43"/>
      <c r="J11" s="43"/>
      <c r="K11" s="43"/>
      <c r="M11" s="108"/>
    </row>
    <row r="12" spans="1:13" ht="21.75" customHeight="1" x14ac:dyDescent="0.25">
      <c r="A12" s="87"/>
      <c r="B12" s="40" t="s">
        <v>56</v>
      </c>
      <c r="C12" s="49" t="s">
        <v>59</v>
      </c>
      <c r="D12" s="38">
        <v>0.8</v>
      </c>
      <c r="E12" s="38">
        <v>1</v>
      </c>
      <c r="F12" s="42">
        <v>18000000</v>
      </c>
      <c r="G12" s="70">
        <v>5</v>
      </c>
      <c r="H12" s="38">
        <f xml:space="preserve"> ROUND(G12/22,2)</f>
        <v>0.23</v>
      </c>
      <c r="I12" s="42">
        <f xml:space="preserve"> D12*F12*H12</f>
        <v>3312000</v>
      </c>
      <c r="J12" s="42"/>
      <c r="K12" s="42"/>
      <c r="M12" s="108"/>
    </row>
    <row r="13" spans="1:13" x14ac:dyDescent="0.25">
      <c r="A13" s="87"/>
      <c r="B13" s="83" t="s">
        <v>57</v>
      </c>
      <c r="C13" s="8" t="s">
        <v>60</v>
      </c>
      <c r="D13" s="41">
        <v>0.4</v>
      </c>
      <c r="E13" s="86">
        <v>2</v>
      </c>
      <c r="F13" s="42">
        <v>18000000</v>
      </c>
      <c r="G13" s="70">
        <v>7</v>
      </c>
      <c r="H13" s="38">
        <f t="shared" ref="H13" si="0" xml:space="preserve"> ROUND(G13/22,2)</f>
        <v>0.32</v>
      </c>
      <c r="I13" s="42">
        <f t="shared" ref="I13:I14" si="1" xml:space="preserve"> D13*F13*H13</f>
        <v>2304000</v>
      </c>
      <c r="J13" s="67"/>
      <c r="K13" s="67"/>
      <c r="M13" s="108"/>
    </row>
    <row r="14" spans="1:13" x14ac:dyDescent="0.25">
      <c r="A14" s="87"/>
      <c r="B14" s="85"/>
      <c r="C14" s="8" t="s">
        <v>61</v>
      </c>
      <c r="D14" s="41">
        <v>0.4</v>
      </c>
      <c r="E14" s="88"/>
      <c r="F14" s="42">
        <v>18000000</v>
      </c>
      <c r="G14" s="70">
        <v>7</v>
      </c>
      <c r="H14" s="38">
        <f xml:space="preserve"> ROUND(G14/22,2)</f>
        <v>0.32</v>
      </c>
      <c r="I14" s="42">
        <f t="shared" si="1"/>
        <v>2304000</v>
      </c>
      <c r="J14" s="67"/>
      <c r="K14" s="67"/>
      <c r="M14" s="108"/>
    </row>
    <row r="15" spans="1:13" x14ac:dyDescent="0.25">
      <c r="A15" s="87"/>
      <c r="B15" s="107" t="s">
        <v>99</v>
      </c>
      <c r="C15" s="8"/>
      <c r="D15" s="41"/>
      <c r="E15" s="77"/>
      <c r="F15" s="42"/>
      <c r="G15" s="70"/>
      <c r="H15" s="38"/>
      <c r="I15" s="42"/>
      <c r="J15" s="67"/>
      <c r="K15" s="67"/>
      <c r="M15" s="108"/>
    </row>
    <row r="16" spans="1:13" x14ac:dyDescent="0.25">
      <c r="A16" s="87"/>
      <c r="B16" s="40" t="s">
        <v>56</v>
      </c>
      <c r="C16" s="49" t="s">
        <v>59</v>
      </c>
      <c r="D16" s="41"/>
      <c r="E16" s="77"/>
      <c r="F16" s="42"/>
      <c r="G16" s="70"/>
      <c r="H16" s="38"/>
      <c r="I16" s="42"/>
      <c r="J16" s="67"/>
      <c r="K16" s="67"/>
    </row>
    <row r="17" spans="1:11" x14ac:dyDescent="0.25">
      <c r="A17" s="87"/>
      <c r="B17" s="83" t="s">
        <v>57</v>
      </c>
      <c r="C17" s="8" t="s">
        <v>60</v>
      </c>
      <c r="D17" s="41"/>
      <c r="E17" s="77"/>
      <c r="F17" s="42"/>
      <c r="G17" s="70"/>
      <c r="H17" s="38"/>
      <c r="I17" s="42"/>
      <c r="J17" s="67"/>
      <c r="K17" s="67"/>
    </row>
    <row r="18" spans="1:11" x14ac:dyDescent="0.25">
      <c r="A18" s="88"/>
      <c r="B18" s="85"/>
      <c r="C18" s="8" t="s">
        <v>61</v>
      </c>
      <c r="D18" s="41"/>
      <c r="E18" s="77"/>
      <c r="F18" s="42"/>
      <c r="G18" s="70"/>
      <c r="H18" s="38"/>
      <c r="J18" s="67"/>
      <c r="K18" s="67"/>
    </row>
    <row r="19" spans="1:11" ht="15.75" customHeight="1" x14ac:dyDescent="0.2">
      <c r="A19" s="86">
        <v>2</v>
      </c>
      <c r="B19" s="57" t="s">
        <v>50</v>
      </c>
      <c r="C19" s="46" t="s">
        <v>30</v>
      </c>
      <c r="D19" s="41"/>
      <c r="E19" s="41"/>
      <c r="F19" s="42"/>
      <c r="G19" s="70"/>
      <c r="H19" s="38"/>
      <c r="I19" s="43"/>
      <c r="J19" s="43"/>
      <c r="K19" s="43"/>
    </row>
    <row r="20" spans="1:11" ht="15.75" customHeight="1" x14ac:dyDescent="0.2">
      <c r="A20" s="87"/>
      <c r="B20" s="57" t="s">
        <v>100</v>
      </c>
      <c r="C20" s="46"/>
      <c r="D20" s="41"/>
      <c r="E20" s="41"/>
      <c r="F20" s="42"/>
      <c r="G20" s="70"/>
      <c r="H20" s="38"/>
      <c r="I20" s="43"/>
      <c r="J20" s="43"/>
      <c r="K20" s="43"/>
    </row>
    <row r="21" spans="1:11" x14ac:dyDescent="0.25">
      <c r="A21" s="87"/>
      <c r="B21" s="40" t="s">
        <v>56</v>
      </c>
      <c r="C21" s="49" t="s">
        <v>59</v>
      </c>
      <c r="D21" s="38">
        <v>0.8</v>
      </c>
      <c r="E21" s="38"/>
      <c r="F21" s="42">
        <v>18000000</v>
      </c>
      <c r="G21" s="70"/>
      <c r="H21" s="38"/>
      <c r="I21" s="42"/>
      <c r="J21" s="42"/>
      <c r="K21" s="42"/>
    </row>
    <row r="22" spans="1:11" x14ac:dyDescent="0.25">
      <c r="A22" s="87"/>
      <c r="B22" s="83" t="s">
        <v>57</v>
      </c>
      <c r="C22" s="8" t="s">
        <v>60</v>
      </c>
      <c r="D22" s="60">
        <v>0.4</v>
      </c>
      <c r="E22" s="86">
        <v>2</v>
      </c>
      <c r="F22" s="42">
        <v>18000000</v>
      </c>
      <c r="G22" s="70"/>
      <c r="H22" s="68"/>
      <c r="I22" s="67"/>
      <c r="J22" s="67"/>
      <c r="K22" s="67"/>
    </row>
    <row r="23" spans="1:11" x14ac:dyDescent="0.25">
      <c r="A23" s="87"/>
      <c r="B23" s="85"/>
      <c r="C23" s="8" t="s">
        <v>61</v>
      </c>
      <c r="D23" s="60">
        <v>0.4</v>
      </c>
      <c r="E23" s="88"/>
      <c r="F23" s="42">
        <v>18000000</v>
      </c>
      <c r="G23" s="70"/>
      <c r="H23" s="68"/>
      <c r="I23" s="67"/>
      <c r="J23" s="67"/>
      <c r="K23" s="67"/>
    </row>
    <row r="24" spans="1:11" x14ac:dyDescent="0.25">
      <c r="A24" s="87"/>
      <c r="B24" s="57" t="s">
        <v>101</v>
      </c>
      <c r="C24" s="49"/>
      <c r="D24" s="60"/>
      <c r="E24" s="77"/>
      <c r="F24" s="42"/>
      <c r="G24" s="70"/>
      <c r="H24" s="68"/>
      <c r="I24" s="67"/>
      <c r="J24" s="67"/>
      <c r="K24" s="67"/>
    </row>
    <row r="25" spans="1:11" x14ac:dyDescent="0.25">
      <c r="A25" s="87"/>
      <c r="B25" s="40" t="s">
        <v>56</v>
      </c>
      <c r="C25" s="49" t="s">
        <v>59</v>
      </c>
      <c r="D25" s="60"/>
      <c r="E25" s="77"/>
      <c r="F25" s="42"/>
      <c r="G25" s="70"/>
      <c r="H25" s="68"/>
      <c r="I25" s="67"/>
      <c r="J25" s="67"/>
      <c r="K25" s="67"/>
    </row>
    <row r="26" spans="1:11" x14ac:dyDescent="0.25">
      <c r="A26" s="87"/>
      <c r="B26" s="83" t="s">
        <v>57</v>
      </c>
      <c r="C26" s="8" t="s">
        <v>60</v>
      </c>
      <c r="D26" s="60"/>
      <c r="E26" s="86"/>
      <c r="F26" s="42"/>
      <c r="G26" s="70"/>
      <c r="H26" s="68"/>
      <c r="I26" s="67"/>
      <c r="J26" s="67"/>
      <c r="K26" s="67"/>
    </row>
    <row r="27" spans="1:11" x14ac:dyDescent="0.25">
      <c r="A27" s="88"/>
      <c r="B27" s="85"/>
      <c r="C27" s="8" t="s">
        <v>61</v>
      </c>
      <c r="D27" s="60"/>
      <c r="E27" s="88"/>
      <c r="F27" s="42"/>
      <c r="G27" s="70"/>
      <c r="H27" s="68"/>
      <c r="I27" s="67"/>
      <c r="J27" s="67"/>
      <c r="K27" s="67"/>
    </row>
    <row r="28" spans="1:11" ht="15.75" customHeight="1" x14ac:dyDescent="0.25">
      <c r="A28" s="86">
        <v>3</v>
      </c>
      <c r="B28" s="58" t="s">
        <v>51</v>
      </c>
      <c r="C28" s="46" t="s">
        <v>30</v>
      </c>
      <c r="D28" s="50"/>
      <c r="E28" s="50"/>
      <c r="F28" s="42"/>
      <c r="G28" s="70"/>
      <c r="H28" s="38"/>
      <c r="I28" s="42"/>
      <c r="J28" s="43"/>
      <c r="K28" s="43"/>
    </row>
    <row r="29" spans="1:11" x14ac:dyDescent="0.25">
      <c r="A29" s="87"/>
      <c r="B29" s="40"/>
      <c r="C29" s="40"/>
      <c r="D29" s="38"/>
      <c r="E29" s="38"/>
      <c r="F29" s="42"/>
      <c r="G29" s="70"/>
      <c r="H29" s="51"/>
      <c r="J29" s="42"/>
      <c r="K29" s="42"/>
    </row>
    <row r="30" spans="1:11" x14ac:dyDescent="0.2">
      <c r="A30" s="87"/>
      <c r="B30" s="83"/>
      <c r="C30" s="39"/>
      <c r="D30" s="61"/>
      <c r="E30" s="89"/>
      <c r="F30" s="42"/>
      <c r="G30" s="70"/>
      <c r="H30" s="69"/>
      <c r="I30" s="67"/>
      <c r="J30" s="67"/>
      <c r="K30" s="67"/>
    </row>
    <row r="31" spans="1:11" x14ac:dyDescent="0.2">
      <c r="A31" s="87"/>
      <c r="B31" s="84"/>
      <c r="C31" s="39"/>
      <c r="D31" s="61"/>
      <c r="E31" s="90"/>
      <c r="F31" s="42"/>
      <c r="G31" s="70"/>
      <c r="H31" s="69"/>
      <c r="I31" s="67"/>
      <c r="J31" s="67"/>
      <c r="K31" s="67"/>
    </row>
    <row r="32" spans="1:11" x14ac:dyDescent="0.2">
      <c r="A32" s="87"/>
      <c r="B32" s="85"/>
      <c r="C32" s="39"/>
      <c r="D32" s="61"/>
      <c r="E32" s="91"/>
      <c r="F32" s="42"/>
      <c r="G32" s="70"/>
      <c r="H32" s="69"/>
      <c r="I32" s="67"/>
      <c r="J32" s="67"/>
      <c r="K32" s="67"/>
    </row>
    <row r="33" spans="1:11" x14ac:dyDescent="0.25">
      <c r="A33" s="8"/>
      <c r="B33" s="56" t="s">
        <v>21</v>
      </c>
      <c r="C33" s="8"/>
      <c r="D33" s="8"/>
      <c r="E33" s="8"/>
      <c r="F33" s="8"/>
      <c r="G33" s="71"/>
      <c r="H33" s="55"/>
      <c r="I33" s="8"/>
      <c r="J33" s="8"/>
      <c r="K33" s="8"/>
    </row>
    <row r="34" spans="1:11" ht="18.75" customHeight="1" x14ac:dyDescent="0.25">
      <c r="B34" s="52" t="s">
        <v>52</v>
      </c>
    </row>
    <row r="35" spans="1:11" s="19" customFormat="1" x14ac:dyDescent="0.2">
      <c r="A35" s="53"/>
      <c r="B35" s="75" t="s">
        <v>88</v>
      </c>
      <c r="C35" s="53"/>
      <c r="D35" s="53"/>
      <c r="E35" s="53"/>
      <c r="F35" s="53"/>
      <c r="G35" s="73"/>
      <c r="H35" s="54"/>
      <c r="I35" s="53"/>
      <c r="J35" s="53"/>
      <c r="K35" s="53"/>
    </row>
    <row r="36" spans="1:11" s="19" customFormat="1" x14ac:dyDescent="0.2">
      <c r="A36" s="53"/>
      <c r="B36" s="53" t="s">
        <v>53</v>
      </c>
      <c r="C36" s="53"/>
      <c r="D36" s="53"/>
      <c r="E36" s="53"/>
      <c r="F36" s="53"/>
      <c r="G36" s="73"/>
      <c r="H36" s="54"/>
      <c r="I36" s="53"/>
      <c r="J36" s="53"/>
      <c r="K36" s="53"/>
    </row>
    <row r="37" spans="1:11" s="19" customFormat="1" x14ac:dyDescent="0.2">
      <c r="A37" s="53"/>
      <c r="B37" s="53" t="s">
        <v>54</v>
      </c>
      <c r="D37" s="53"/>
      <c r="E37" s="53"/>
      <c r="F37" s="53"/>
      <c r="G37" s="73"/>
      <c r="H37" s="54"/>
      <c r="I37" s="53"/>
      <c r="J37" s="53"/>
      <c r="K37" s="53"/>
    </row>
    <row r="38" spans="1:11" s="19" customFormat="1" x14ac:dyDescent="0.2">
      <c r="A38" s="53"/>
      <c r="B38" s="75" t="s">
        <v>89</v>
      </c>
      <c r="C38" s="53"/>
      <c r="D38" s="53"/>
      <c r="E38" s="53"/>
      <c r="F38" s="53"/>
      <c r="G38" s="73"/>
      <c r="H38" s="54"/>
      <c r="I38" s="53"/>
      <c r="J38" s="53"/>
      <c r="K38" s="53"/>
    </row>
    <row r="39" spans="1:11" s="19" customFormat="1" x14ac:dyDescent="0.2">
      <c r="A39" s="53"/>
      <c r="B39" s="53" t="s">
        <v>55</v>
      </c>
      <c r="C39" s="53"/>
      <c r="D39" s="53"/>
      <c r="E39" s="53"/>
      <c r="F39" s="53"/>
      <c r="G39" s="73"/>
      <c r="H39" s="54"/>
      <c r="I39" s="53"/>
      <c r="J39" s="53"/>
      <c r="K39" s="53"/>
    </row>
    <row r="40" spans="1:11" x14ac:dyDescent="0.25">
      <c r="B40" s="76" t="s">
        <v>91</v>
      </c>
    </row>
  </sheetData>
  <mergeCells count="25">
    <mergeCell ref="M3:M6"/>
    <mergeCell ref="A10:A18"/>
    <mergeCell ref="B17:B18"/>
    <mergeCell ref="B26:B27"/>
    <mergeCell ref="A19:A27"/>
    <mergeCell ref="E26:E27"/>
    <mergeCell ref="M10:M15"/>
    <mergeCell ref="B13:B14"/>
    <mergeCell ref="E13:E14"/>
    <mergeCell ref="A2:K2"/>
    <mergeCell ref="J3:K3"/>
    <mergeCell ref="C3:C4"/>
    <mergeCell ref="A3:A4"/>
    <mergeCell ref="B3:B4"/>
    <mergeCell ref="D3:D4"/>
    <mergeCell ref="F3:F4"/>
    <mergeCell ref="H3:H4"/>
    <mergeCell ref="I3:I4"/>
    <mergeCell ref="G3:G4"/>
    <mergeCell ref="E3:E4"/>
    <mergeCell ref="B30:B32"/>
    <mergeCell ref="A28:A32"/>
    <mergeCell ref="E22:E23"/>
    <mergeCell ref="E30:E32"/>
    <mergeCell ref="B22:B2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
  <sheetViews>
    <sheetView workbookViewId="0">
      <selection activeCell="A4" sqref="A4:XFD4"/>
    </sheetView>
  </sheetViews>
  <sheetFormatPr defaultRowHeight="14.25" x14ac:dyDescent="0.2"/>
  <cols>
    <col min="1" max="1" width="6.375" customWidth="1"/>
    <col min="2" max="2" width="21.75" customWidth="1"/>
    <col min="3" max="3" width="9.5" customWidth="1"/>
    <col min="4" max="4" width="10.5" customWidth="1"/>
    <col min="5" max="5" width="16" customWidth="1"/>
    <col min="6" max="6" width="17.75" customWidth="1"/>
    <col min="7" max="7" width="16.875" customWidth="1"/>
    <col min="8" max="8" width="16.25" customWidth="1"/>
  </cols>
  <sheetData>
    <row r="1" spans="1:9" ht="37.5" customHeight="1" x14ac:dyDescent="0.2">
      <c r="A1" s="92" t="s">
        <v>31</v>
      </c>
      <c r="B1" s="92"/>
      <c r="C1" s="92"/>
      <c r="D1" s="92"/>
      <c r="E1" s="92"/>
      <c r="F1" s="92"/>
      <c r="G1" s="92"/>
      <c r="H1" s="92"/>
    </row>
    <row r="2" spans="1:9" ht="15.75" x14ac:dyDescent="0.2">
      <c r="A2" s="80" t="s">
        <v>90</v>
      </c>
      <c r="B2" s="80" t="s">
        <v>6</v>
      </c>
      <c r="C2" s="80" t="s">
        <v>7</v>
      </c>
      <c r="D2" s="80" t="s">
        <v>8</v>
      </c>
      <c r="E2" s="80" t="s">
        <v>78</v>
      </c>
      <c r="F2" s="80" t="s">
        <v>24</v>
      </c>
      <c r="G2" s="80" t="s">
        <v>0</v>
      </c>
      <c r="H2" s="80"/>
    </row>
    <row r="3" spans="1:9" ht="31.5" x14ac:dyDescent="0.2">
      <c r="A3" s="80"/>
      <c r="B3" s="80"/>
      <c r="C3" s="80"/>
      <c r="D3" s="80"/>
      <c r="E3" s="80"/>
      <c r="F3" s="80"/>
      <c r="G3" s="31" t="s">
        <v>72</v>
      </c>
      <c r="H3" s="2" t="s">
        <v>5</v>
      </c>
    </row>
    <row r="4" spans="1:9" ht="15.75" x14ac:dyDescent="0.2">
      <c r="A4" s="4" t="s">
        <v>1</v>
      </c>
      <c r="B4" s="5"/>
      <c r="C4" s="5"/>
      <c r="D4" s="5"/>
      <c r="E4" s="5"/>
      <c r="F4" s="5"/>
      <c r="G4" s="5"/>
      <c r="H4" s="5"/>
    </row>
    <row r="5" spans="1:9" ht="15.75" x14ac:dyDescent="0.2">
      <c r="A5" s="4" t="s">
        <v>2</v>
      </c>
      <c r="B5" s="5"/>
      <c r="C5" s="5"/>
      <c r="D5" s="5"/>
      <c r="E5" s="5"/>
      <c r="F5" s="5"/>
      <c r="G5" s="5"/>
      <c r="H5" s="5"/>
    </row>
    <row r="6" spans="1:9" ht="15.75" x14ac:dyDescent="0.2">
      <c r="A6" s="4" t="s">
        <v>3</v>
      </c>
      <c r="B6" s="5"/>
      <c r="C6" s="5"/>
      <c r="D6" s="5"/>
      <c r="E6" s="5"/>
      <c r="F6" s="5"/>
      <c r="G6" s="5"/>
      <c r="H6" s="5"/>
    </row>
    <row r="7" spans="1:9" ht="15.75" x14ac:dyDescent="0.2">
      <c r="A7" s="4"/>
      <c r="B7" s="2" t="s">
        <v>4</v>
      </c>
      <c r="C7" s="5"/>
      <c r="D7" s="5"/>
      <c r="E7" s="5"/>
      <c r="F7" s="5"/>
      <c r="G7" s="5"/>
      <c r="H7" s="5"/>
    </row>
    <row r="10" spans="1:9" s="19" customFormat="1" ht="29.25" customHeight="1" x14ac:dyDescent="0.2">
      <c r="A10" s="99" t="s">
        <v>62</v>
      </c>
      <c r="B10" s="99"/>
      <c r="C10" s="99"/>
      <c r="D10" s="99"/>
      <c r="E10" s="99"/>
      <c r="F10" s="99"/>
      <c r="G10" s="99"/>
      <c r="H10" s="99"/>
      <c r="I10" s="1"/>
    </row>
  </sheetData>
  <mergeCells count="9">
    <mergeCell ref="A10:H10"/>
    <mergeCell ref="G2:H2"/>
    <mergeCell ref="A1:H1"/>
    <mergeCell ref="A2:A3"/>
    <mergeCell ref="B2:B3"/>
    <mergeCell ref="C2:C3"/>
    <mergeCell ref="D2:D3"/>
    <mergeCell ref="E2:E3"/>
    <mergeCell ref="F2: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7C539-28CC-43E1-8684-8C0C1F1CEE4A}">
  <dimension ref="A1:H7"/>
  <sheetViews>
    <sheetView workbookViewId="0">
      <selection activeCell="A4" sqref="A4:XFD4"/>
    </sheetView>
  </sheetViews>
  <sheetFormatPr defaultRowHeight="14.25" x14ac:dyDescent="0.2"/>
  <cols>
    <col min="1" max="1" width="5.5" customWidth="1"/>
    <col min="2" max="2" width="16.5" customWidth="1"/>
    <col min="3" max="3" width="17.875" customWidth="1"/>
    <col min="4" max="4" width="15.75" customWidth="1"/>
    <col min="5" max="5" width="13.875" customWidth="1"/>
    <col min="6" max="6" width="12.875" customWidth="1"/>
    <col min="7" max="7" width="11.625" customWidth="1"/>
  </cols>
  <sheetData>
    <row r="1" spans="1:8" ht="24.75" customHeight="1" x14ac:dyDescent="0.2">
      <c r="A1" s="92" t="s">
        <v>74</v>
      </c>
      <c r="B1" s="92"/>
      <c r="C1" s="92"/>
      <c r="D1" s="92"/>
      <c r="E1" s="92"/>
      <c r="F1" s="92"/>
      <c r="G1" s="92"/>
      <c r="H1" s="92"/>
    </row>
    <row r="2" spans="1:8" ht="15.75" x14ac:dyDescent="0.2">
      <c r="A2" s="80" t="s">
        <v>90</v>
      </c>
      <c r="B2" s="80" t="s">
        <v>6</v>
      </c>
      <c r="C2" s="80" t="s">
        <v>7</v>
      </c>
      <c r="D2" s="80" t="s">
        <v>8</v>
      </c>
      <c r="E2" s="80" t="s">
        <v>78</v>
      </c>
      <c r="F2" s="80" t="s">
        <v>79</v>
      </c>
      <c r="G2" s="80" t="s">
        <v>0</v>
      </c>
      <c r="H2" s="80"/>
    </row>
    <row r="3" spans="1:8" ht="31.5" x14ac:dyDescent="0.2">
      <c r="A3" s="80"/>
      <c r="B3" s="80"/>
      <c r="C3" s="80"/>
      <c r="D3" s="80"/>
      <c r="E3" s="80"/>
      <c r="F3" s="80"/>
      <c r="G3" s="31" t="s">
        <v>72</v>
      </c>
      <c r="H3" s="2" t="s">
        <v>26</v>
      </c>
    </row>
    <row r="4" spans="1:8" ht="15.75" x14ac:dyDescent="0.2">
      <c r="A4" s="4" t="s">
        <v>1</v>
      </c>
      <c r="B4" s="5"/>
      <c r="C4" s="5"/>
      <c r="D4" s="5"/>
      <c r="E4" s="5"/>
      <c r="F4" s="5"/>
      <c r="G4" s="5"/>
      <c r="H4" s="5"/>
    </row>
    <row r="5" spans="1:8" ht="15.75" x14ac:dyDescent="0.2">
      <c r="A5" s="4" t="s">
        <v>2</v>
      </c>
      <c r="B5" s="5"/>
      <c r="C5" s="5"/>
      <c r="D5" s="5"/>
      <c r="E5" s="5"/>
      <c r="F5" s="5"/>
      <c r="G5" s="5"/>
      <c r="H5" s="5"/>
    </row>
    <row r="6" spans="1:8" ht="15.75" x14ac:dyDescent="0.2">
      <c r="A6" s="4" t="s">
        <v>3</v>
      </c>
      <c r="B6" s="5"/>
      <c r="C6" s="5"/>
      <c r="D6" s="5"/>
      <c r="E6" s="5"/>
      <c r="F6" s="5"/>
      <c r="G6" s="5"/>
      <c r="H6" s="5"/>
    </row>
    <row r="7" spans="1:8" ht="15.75" x14ac:dyDescent="0.2">
      <c r="A7" s="4"/>
      <c r="B7" s="2" t="s">
        <v>4</v>
      </c>
      <c r="C7" s="5"/>
      <c r="D7" s="5"/>
      <c r="E7" s="5"/>
      <c r="F7" s="5"/>
      <c r="G7" s="5"/>
      <c r="H7" s="5"/>
    </row>
  </sheetData>
  <mergeCells count="8">
    <mergeCell ref="A1:H1"/>
    <mergeCell ref="A2:A3"/>
    <mergeCell ref="B2:B3"/>
    <mergeCell ref="C2:C3"/>
    <mergeCell ref="D2:D3"/>
    <mergeCell ref="E2:E3"/>
    <mergeCell ref="F2:F3"/>
    <mergeCell ref="G2:H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9"/>
  <sheetViews>
    <sheetView workbookViewId="0">
      <selection activeCell="A4" sqref="A4:XFD4"/>
    </sheetView>
  </sheetViews>
  <sheetFormatPr defaultRowHeight="14.25" x14ac:dyDescent="0.2"/>
  <cols>
    <col min="1" max="1" width="6.125" style="13" customWidth="1"/>
    <col min="2" max="2" width="37.375" customWidth="1"/>
    <col min="3" max="3" width="14.25" customWidth="1"/>
    <col min="4" max="4" width="15.375" customWidth="1"/>
    <col min="5" max="5" width="16" style="15" customWidth="1"/>
    <col min="6" max="6" width="17.375" style="15" customWidth="1"/>
    <col min="7" max="7" width="19.125" style="15" customWidth="1"/>
    <col min="8" max="8" width="16.125" style="15" customWidth="1"/>
    <col min="9" max="9" width="26.375" customWidth="1"/>
  </cols>
  <sheetData>
    <row r="1" spans="1:9" ht="33" customHeight="1" x14ac:dyDescent="0.2">
      <c r="A1" s="101" t="s">
        <v>75</v>
      </c>
      <c r="B1" s="101"/>
      <c r="C1" s="101"/>
      <c r="D1" s="101"/>
      <c r="E1" s="101"/>
      <c r="F1" s="101"/>
      <c r="G1" s="101"/>
      <c r="H1" s="101"/>
    </row>
    <row r="2" spans="1:9" ht="15.75" x14ac:dyDescent="0.2">
      <c r="A2" s="80" t="s">
        <v>90</v>
      </c>
      <c r="B2" s="80" t="s">
        <v>6</v>
      </c>
      <c r="C2" s="80" t="s">
        <v>7</v>
      </c>
      <c r="D2" s="80" t="s">
        <v>8</v>
      </c>
      <c r="E2" s="100" t="s">
        <v>78</v>
      </c>
      <c r="F2" s="100" t="s">
        <v>79</v>
      </c>
      <c r="G2" s="100" t="s">
        <v>0</v>
      </c>
      <c r="H2" s="100"/>
    </row>
    <row r="3" spans="1:9" ht="15.75" x14ac:dyDescent="0.2">
      <c r="A3" s="80"/>
      <c r="B3" s="80"/>
      <c r="C3" s="80"/>
      <c r="D3" s="80"/>
      <c r="E3" s="100"/>
      <c r="F3" s="100"/>
      <c r="G3" s="31" t="s">
        <v>72</v>
      </c>
      <c r="H3" s="16" t="s">
        <v>26</v>
      </c>
    </row>
    <row r="4" spans="1:9" ht="22.5" customHeight="1" x14ac:dyDescent="0.2">
      <c r="A4" s="4" t="s">
        <v>1</v>
      </c>
      <c r="B4" s="5" t="s">
        <v>9</v>
      </c>
      <c r="C4" s="4" t="s">
        <v>17</v>
      </c>
      <c r="D4" s="5">
        <v>1</v>
      </c>
      <c r="E4" s="14">
        <v>300000</v>
      </c>
      <c r="F4" s="14">
        <f xml:space="preserve"> D4*E4</f>
        <v>300000</v>
      </c>
      <c r="G4" s="14"/>
      <c r="H4" s="14"/>
    </row>
    <row r="5" spans="1:9" ht="22.5" customHeight="1" x14ac:dyDescent="0.2">
      <c r="A5" s="4" t="s">
        <v>2</v>
      </c>
      <c r="B5" s="5" t="s">
        <v>10</v>
      </c>
      <c r="C5" s="4" t="s">
        <v>17</v>
      </c>
      <c r="D5" s="5">
        <v>1</v>
      </c>
      <c r="E5" s="14">
        <v>200000</v>
      </c>
      <c r="F5" s="14">
        <f t="shared" ref="F5:F8" si="0" xml:space="preserve"> D5*E5</f>
        <v>200000</v>
      </c>
      <c r="G5" s="14"/>
      <c r="H5" s="14"/>
    </row>
    <row r="6" spans="1:9" ht="22.5" customHeight="1" x14ac:dyDescent="0.2">
      <c r="A6" s="4" t="s">
        <v>11</v>
      </c>
      <c r="B6" s="5" t="s">
        <v>12</v>
      </c>
      <c r="C6" s="4" t="s">
        <v>17</v>
      </c>
      <c r="D6" s="5"/>
      <c r="E6" s="14">
        <v>500000</v>
      </c>
      <c r="F6" s="14">
        <f xml:space="preserve"> D6*E6</f>
        <v>0</v>
      </c>
      <c r="G6" s="14"/>
      <c r="H6" s="14"/>
    </row>
    <row r="7" spans="1:9" ht="22.5" customHeight="1" x14ac:dyDescent="0.2">
      <c r="A7" s="4" t="s">
        <v>13</v>
      </c>
      <c r="B7" s="5" t="s">
        <v>15</v>
      </c>
      <c r="C7" s="4" t="s">
        <v>17</v>
      </c>
      <c r="D7" s="5"/>
      <c r="E7" s="14">
        <v>100000</v>
      </c>
      <c r="F7" s="14">
        <f t="shared" si="0"/>
        <v>0</v>
      </c>
      <c r="G7" s="14"/>
      <c r="H7" s="14"/>
    </row>
    <row r="8" spans="1:9" ht="28.5" x14ac:dyDescent="0.2">
      <c r="A8" s="4" t="s">
        <v>14</v>
      </c>
      <c r="B8" s="5" t="s">
        <v>16</v>
      </c>
      <c r="C8" s="4" t="s">
        <v>17</v>
      </c>
      <c r="D8" s="5"/>
      <c r="E8" s="14">
        <v>20000</v>
      </c>
      <c r="F8" s="14">
        <f t="shared" si="0"/>
        <v>0</v>
      </c>
      <c r="G8" s="14"/>
      <c r="H8" s="14"/>
      <c r="I8" s="12" t="s">
        <v>18</v>
      </c>
    </row>
    <row r="9" spans="1:9" ht="15.75" x14ac:dyDescent="0.2">
      <c r="A9" s="21"/>
      <c r="B9" s="3" t="s">
        <v>4</v>
      </c>
      <c r="C9" s="22"/>
      <c r="D9" s="22"/>
      <c r="E9" s="23"/>
      <c r="F9" s="23"/>
      <c r="G9" s="23"/>
      <c r="H9" s="23"/>
    </row>
  </sheetData>
  <mergeCells count="8">
    <mergeCell ref="G2:H2"/>
    <mergeCell ref="A1:H1"/>
    <mergeCell ref="A2:A3"/>
    <mergeCell ref="B2:B3"/>
    <mergeCell ref="C2:C3"/>
    <mergeCell ref="D2:D3"/>
    <mergeCell ref="E2:E3"/>
    <mergeCell ref="F2:F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F12E1-F98B-4594-895C-96DF6CEB4CC3}">
  <dimension ref="A2:H9"/>
  <sheetViews>
    <sheetView workbookViewId="0">
      <selection activeCell="A6" sqref="A6:XFD6"/>
    </sheetView>
  </sheetViews>
  <sheetFormatPr defaultRowHeight="14.25" x14ac:dyDescent="0.2"/>
  <cols>
    <col min="1" max="1" width="5.875" customWidth="1"/>
    <col min="2" max="2" width="18" customWidth="1"/>
    <col min="3" max="3" width="16.5" customWidth="1"/>
    <col min="4" max="4" width="13.75" customWidth="1"/>
    <col min="5" max="5" width="12" customWidth="1"/>
    <col min="6" max="6" width="13" customWidth="1"/>
  </cols>
  <sheetData>
    <row r="2" spans="1:8" s="19" customFormat="1" ht="18.75" customHeight="1" x14ac:dyDescent="0.2">
      <c r="A2" s="66" t="s">
        <v>76</v>
      </c>
      <c r="B2" s="66"/>
      <c r="C2" s="66"/>
      <c r="D2" s="66"/>
      <c r="E2" s="66"/>
      <c r="F2" s="66"/>
    </row>
    <row r="4" spans="1:8" ht="15.75" x14ac:dyDescent="0.2">
      <c r="A4" s="80" t="s">
        <v>90</v>
      </c>
      <c r="B4" s="80" t="s">
        <v>6</v>
      </c>
      <c r="C4" s="80" t="s">
        <v>7</v>
      </c>
      <c r="D4" s="80" t="s">
        <v>8</v>
      </c>
      <c r="E4" s="80" t="s">
        <v>78</v>
      </c>
      <c r="F4" s="80" t="s">
        <v>79</v>
      </c>
      <c r="G4" s="80" t="s">
        <v>0</v>
      </c>
      <c r="H4" s="80"/>
    </row>
    <row r="5" spans="1:8" ht="47.25" x14ac:dyDescent="0.2">
      <c r="A5" s="80"/>
      <c r="B5" s="80"/>
      <c r="C5" s="80"/>
      <c r="D5" s="80"/>
      <c r="E5" s="80"/>
      <c r="F5" s="80"/>
      <c r="G5" s="31" t="s">
        <v>72</v>
      </c>
      <c r="H5" s="2" t="s">
        <v>26</v>
      </c>
    </row>
    <row r="6" spans="1:8" ht="15.75" x14ac:dyDescent="0.2">
      <c r="A6" s="4" t="s">
        <v>1</v>
      </c>
      <c r="B6" s="5"/>
      <c r="C6" s="5"/>
      <c r="D6" s="5"/>
      <c r="E6" s="5"/>
      <c r="F6" s="5"/>
      <c r="G6" s="5"/>
      <c r="H6" s="5"/>
    </row>
    <row r="7" spans="1:8" ht="15.75" x14ac:dyDescent="0.2">
      <c r="A7" s="4" t="s">
        <v>2</v>
      </c>
      <c r="B7" s="5"/>
      <c r="C7" s="5"/>
      <c r="D7" s="5"/>
      <c r="E7" s="5"/>
      <c r="F7" s="5"/>
      <c r="G7" s="5"/>
      <c r="H7" s="5"/>
    </row>
    <row r="8" spans="1:8" ht="15.75" x14ac:dyDescent="0.2">
      <c r="A8" s="4" t="s">
        <v>3</v>
      </c>
      <c r="B8" s="5"/>
      <c r="C8" s="5"/>
      <c r="D8" s="5"/>
      <c r="E8" s="5"/>
      <c r="F8" s="5"/>
      <c r="G8" s="5"/>
      <c r="H8" s="5"/>
    </row>
    <row r="9" spans="1:8" ht="15.75" x14ac:dyDescent="0.2">
      <c r="A9" s="4"/>
      <c r="B9" s="2" t="s">
        <v>4</v>
      </c>
      <c r="C9" s="5"/>
      <c r="D9" s="5"/>
      <c r="E9" s="5"/>
      <c r="F9" s="5"/>
      <c r="G9" s="5"/>
      <c r="H9" s="5"/>
    </row>
  </sheetData>
  <mergeCells count="7">
    <mergeCell ref="G4:H4"/>
    <mergeCell ref="A4:A5"/>
    <mergeCell ref="B4:B5"/>
    <mergeCell ref="C4:C5"/>
    <mergeCell ref="D4:D5"/>
    <mergeCell ref="E4:E5"/>
    <mergeCell ref="F4:F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
  <sheetViews>
    <sheetView workbookViewId="0">
      <selection activeCell="A4" sqref="A4:XFD4"/>
    </sheetView>
  </sheetViews>
  <sheetFormatPr defaultRowHeight="14.25" x14ac:dyDescent="0.2"/>
  <cols>
    <col min="1" max="1" width="7.875" customWidth="1"/>
    <col min="2" max="2" width="34.375" customWidth="1"/>
    <col min="3" max="3" width="12.75" customWidth="1"/>
    <col min="4" max="4" width="11" customWidth="1"/>
    <col min="5" max="5" width="18" style="15" customWidth="1"/>
    <col min="6" max="6" width="15.375" style="15" customWidth="1"/>
    <col min="7" max="7" width="17.625" style="15" customWidth="1"/>
    <col min="8" max="8" width="17" style="15" customWidth="1"/>
  </cols>
  <sheetData>
    <row r="1" spans="1:8" ht="41.25" customHeight="1" x14ac:dyDescent="0.2">
      <c r="A1" s="102" t="s">
        <v>80</v>
      </c>
      <c r="B1" s="102"/>
      <c r="C1" s="102"/>
      <c r="D1" s="102"/>
      <c r="E1" s="102"/>
      <c r="F1" s="102"/>
      <c r="G1" s="102"/>
      <c r="H1" s="102"/>
    </row>
    <row r="2" spans="1:8" ht="15.75" x14ac:dyDescent="0.2">
      <c r="A2" s="80" t="s">
        <v>90</v>
      </c>
      <c r="B2" s="82" t="s">
        <v>19</v>
      </c>
      <c r="C2" s="80" t="s">
        <v>7</v>
      </c>
      <c r="D2" s="80" t="s">
        <v>8</v>
      </c>
      <c r="E2" s="100" t="s">
        <v>81</v>
      </c>
      <c r="F2" s="100" t="s">
        <v>24</v>
      </c>
      <c r="G2" s="100" t="s">
        <v>0</v>
      </c>
      <c r="H2" s="100"/>
    </row>
    <row r="3" spans="1:8" ht="28.5" customHeight="1" x14ac:dyDescent="0.2">
      <c r="A3" s="80"/>
      <c r="B3" s="103"/>
      <c r="C3" s="80"/>
      <c r="D3" s="80"/>
      <c r="E3" s="100"/>
      <c r="F3" s="100"/>
      <c r="G3" s="31" t="s">
        <v>72</v>
      </c>
      <c r="H3" s="16" t="s">
        <v>26</v>
      </c>
    </row>
    <row r="4" spans="1:8" ht="15.75" x14ac:dyDescent="0.2">
      <c r="A4" s="4" t="s">
        <v>1</v>
      </c>
      <c r="B4" s="5" t="s">
        <v>32</v>
      </c>
      <c r="C4" s="4"/>
      <c r="D4" s="26"/>
      <c r="E4" s="27"/>
      <c r="F4" s="27"/>
      <c r="G4" s="28"/>
      <c r="H4" s="28"/>
    </row>
    <row r="5" spans="1:8" ht="15.75" x14ac:dyDescent="0.2">
      <c r="A5" s="4" t="s">
        <v>2</v>
      </c>
      <c r="B5" s="5"/>
      <c r="C5" s="5"/>
      <c r="D5" s="5"/>
      <c r="E5" s="14"/>
      <c r="F5" s="14"/>
      <c r="G5" s="14"/>
      <c r="H5" s="14"/>
    </row>
    <row r="6" spans="1:8" ht="15.75" x14ac:dyDescent="0.2">
      <c r="A6" s="4" t="s">
        <v>3</v>
      </c>
      <c r="B6" s="5"/>
      <c r="C6" s="5"/>
      <c r="D6" s="5"/>
      <c r="E6" s="14"/>
      <c r="F6" s="14"/>
      <c r="G6" s="14"/>
      <c r="H6" s="14"/>
    </row>
    <row r="7" spans="1:8" ht="15.75" x14ac:dyDescent="0.2">
      <c r="A7" s="4"/>
      <c r="B7" s="2" t="s">
        <v>4</v>
      </c>
      <c r="C7" s="5"/>
      <c r="D7" s="29"/>
      <c r="E7" s="14"/>
      <c r="F7" s="10"/>
      <c r="G7" s="14"/>
      <c r="H7" s="14"/>
    </row>
  </sheetData>
  <mergeCells count="8">
    <mergeCell ref="A1:H1"/>
    <mergeCell ref="A2:A3"/>
    <mergeCell ref="C2:C3"/>
    <mergeCell ref="D2:D3"/>
    <mergeCell ref="E2:E3"/>
    <mergeCell ref="F2:F3"/>
    <mergeCell ref="G2:H2"/>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0D821-C7AD-4BE2-9E28-81C35AFE8771}">
  <dimension ref="A1:H11"/>
  <sheetViews>
    <sheetView workbookViewId="0">
      <selection activeCell="A5" sqref="A5:XFD5"/>
    </sheetView>
  </sheetViews>
  <sheetFormatPr defaultRowHeight="14.25" x14ac:dyDescent="0.2"/>
  <cols>
    <col min="1" max="1" width="6.5" customWidth="1"/>
    <col min="2" max="2" width="25.25" customWidth="1"/>
    <col min="3" max="3" width="15.75" customWidth="1"/>
    <col min="4" max="4" width="18.375" customWidth="1"/>
    <col min="5" max="5" width="12.375" customWidth="1"/>
    <col min="6" max="6" width="17.375" customWidth="1"/>
    <col min="7" max="7" width="14.375" customWidth="1"/>
    <col min="8" max="8" width="14.625" customWidth="1"/>
  </cols>
  <sheetData>
    <row r="1" spans="1:8" ht="15.75" x14ac:dyDescent="0.2">
      <c r="A1" s="101" t="s">
        <v>82</v>
      </c>
      <c r="B1" s="101"/>
      <c r="C1" s="101"/>
      <c r="D1" s="101"/>
      <c r="E1" s="101"/>
      <c r="F1" s="101"/>
      <c r="G1" s="101"/>
      <c r="H1" s="101"/>
    </row>
    <row r="2" spans="1:8" ht="15.75" x14ac:dyDescent="0.25">
      <c r="A2" s="9"/>
      <c r="B2" s="9"/>
      <c r="C2" s="9"/>
      <c r="D2" s="9"/>
      <c r="E2" s="9"/>
      <c r="F2" s="9"/>
      <c r="G2" s="9"/>
      <c r="H2" s="9"/>
    </row>
    <row r="3" spans="1:8" ht="15.75" x14ac:dyDescent="0.2">
      <c r="A3" s="80" t="s">
        <v>90</v>
      </c>
      <c r="B3" s="80" t="s">
        <v>6</v>
      </c>
      <c r="C3" s="80" t="s">
        <v>7</v>
      </c>
      <c r="D3" s="80" t="s">
        <v>8</v>
      </c>
      <c r="E3" s="80" t="s">
        <v>81</v>
      </c>
      <c r="F3" s="80" t="s">
        <v>24</v>
      </c>
      <c r="G3" s="80" t="s">
        <v>0</v>
      </c>
      <c r="H3" s="80"/>
    </row>
    <row r="4" spans="1:8" ht="31.5" x14ac:dyDescent="0.2">
      <c r="A4" s="80"/>
      <c r="B4" s="80"/>
      <c r="C4" s="80"/>
      <c r="D4" s="80"/>
      <c r="E4" s="80"/>
      <c r="F4" s="80"/>
      <c r="G4" s="2" t="s">
        <v>83</v>
      </c>
      <c r="H4" s="2" t="s">
        <v>77</v>
      </c>
    </row>
    <row r="5" spans="1:8" ht="31.5" x14ac:dyDescent="0.2">
      <c r="A5" s="4" t="s">
        <v>1</v>
      </c>
      <c r="B5" s="18" t="s">
        <v>84</v>
      </c>
      <c r="C5" s="5"/>
      <c r="D5" s="5"/>
      <c r="E5" s="5"/>
      <c r="F5" s="5"/>
      <c r="G5" s="5"/>
      <c r="H5" s="5"/>
    </row>
    <row r="6" spans="1:8" ht="15.75" x14ac:dyDescent="0.2">
      <c r="A6" s="4"/>
      <c r="B6" s="18"/>
      <c r="C6" s="5"/>
      <c r="D6" s="5"/>
      <c r="E6" s="5"/>
      <c r="F6" s="5"/>
      <c r="G6" s="5"/>
      <c r="H6" s="5"/>
    </row>
    <row r="7" spans="1:8" ht="15.75" x14ac:dyDescent="0.2">
      <c r="A7" s="4"/>
      <c r="B7" s="18"/>
      <c r="C7" s="5"/>
      <c r="D7" s="5"/>
      <c r="E7" s="5"/>
      <c r="F7" s="5"/>
      <c r="G7" s="5"/>
      <c r="H7" s="5"/>
    </row>
    <row r="8" spans="1:8" ht="15.75" x14ac:dyDescent="0.2">
      <c r="A8" s="4" t="s">
        <v>2</v>
      </c>
      <c r="B8" s="5" t="s">
        <v>33</v>
      </c>
      <c r="C8" s="5"/>
      <c r="D8" s="5"/>
      <c r="E8" s="5"/>
      <c r="F8" s="5"/>
      <c r="G8" s="5"/>
      <c r="H8" s="5"/>
    </row>
    <row r="9" spans="1:8" ht="15.75" x14ac:dyDescent="0.2">
      <c r="A9" s="4"/>
      <c r="B9" s="5"/>
      <c r="C9" s="5"/>
      <c r="D9" s="5"/>
      <c r="E9" s="5"/>
      <c r="F9" s="5"/>
      <c r="G9" s="5"/>
      <c r="H9" s="5"/>
    </row>
    <row r="10" spans="1:8" ht="15.75" x14ac:dyDescent="0.2">
      <c r="A10" s="4"/>
      <c r="B10" s="5"/>
      <c r="C10" s="5"/>
      <c r="D10" s="5"/>
      <c r="E10" s="5"/>
      <c r="F10" s="5"/>
      <c r="G10" s="5"/>
      <c r="H10" s="5"/>
    </row>
    <row r="11" spans="1:8" ht="15.75" x14ac:dyDescent="0.2">
      <c r="A11" s="4"/>
      <c r="B11" s="17" t="s">
        <v>21</v>
      </c>
      <c r="C11" s="5"/>
      <c r="D11" s="5"/>
      <c r="E11" s="5"/>
      <c r="F11" s="5"/>
      <c r="G11" s="5"/>
      <c r="H11" s="5"/>
    </row>
  </sheetData>
  <mergeCells count="8">
    <mergeCell ref="A1:H1"/>
    <mergeCell ref="A3:A4"/>
    <mergeCell ref="B3:B4"/>
    <mergeCell ref="C3:C4"/>
    <mergeCell ref="D3:D4"/>
    <mergeCell ref="E3:E4"/>
    <mergeCell ref="F3:F4"/>
    <mergeCell ref="G3:H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I12"/>
  <sheetViews>
    <sheetView workbookViewId="0">
      <selection activeCell="I9" sqref="I9"/>
    </sheetView>
  </sheetViews>
  <sheetFormatPr defaultRowHeight="14.25" x14ac:dyDescent="0.2"/>
  <cols>
    <col min="1" max="1" width="6.25" customWidth="1"/>
    <col min="2" max="2" width="27.5" customWidth="1"/>
    <col min="3" max="3" width="12.75" style="13" customWidth="1"/>
    <col min="4" max="4" width="10.5" style="13" customWidth="1"/>
    <col min="5" max="5" width="17.625" customWidth="1"/>
    <col min="6" max="6" width="16.375" customWidth="1"/>
    <col min="7" max="7" width="17.875" customWidth="1"/>
    <col min="8" max="8" width="17.125" customWidth="1"/>
    <col min="9" max="9" width="32.125" customWidth="1"/>
  </cols>
  <sheetData>
    <row r="2" spans="1:9" s="19" customFormat="1" ht="26.25" customHeight="1" x14ac:dyDescent="0.2">
      <c r="A2" s="6" t="s">
        <v>85</v>
      </c>
      <c r="B2" s="6"/>
      <c r="C2" s="20"/>
      <c r="D2" s="20"/>
      <c r="E2" s="6"/>
    </row>
    <row r="4" spans="1:9" ht="31.5" customHeight="1" x14ac:dyDescent="0.2">
      <c r="A4" s="82" t="s">
        <v>90</v>
      </c>
      <c r="B4" s="82" t="s">
        <v>6</v>
      </c>
      <c r="C4" s="82" t="s">
        <v>7</v>
      </c>
      <c r="D4" s="82" t="s">
        <v>8</v>
      </c>
      <c r="E4" s="82" t="s">
        <v>78</v>
      </c>
      <c r="F4" s="82" t="s">
        <v>79</v>
      </c>
      <c r="G4" s="104" t="s">
        <v>0</v>
      </c>
      <c r="H4" s="105"/>
    </row>
    <row r="5" spans="1:9" ht="15.75" x14ac:dyDescent="0.2">
      <c r="A5" s="103"/>
      <c r="B5" s="103"/>
      <c r="C5" s="103"/>
      <c r="D5" s="103"/>
      <c r="E5" s="103"/>
      <c r="F5" s="103"/>
      <c r="G5" s="31" t="s">
        <v>72</v>
      </c>
      <c r="H5" s="2" t="s">
        <v>26</v>
      </c>
    </row>
    <row r="6" spans="1:9" ht="15.75" x14ac:dyDescent="0.2">
      <c r="A6" s="4">
        <v>1</v>
      </c>
      <c r="B6" s="18" t="s">
        <v>22</v>
      </c>
      <c r="C6" s="4" t="s">
        <v>17</v>
      </c>
      <c r="D6" s="4">
        <v>1</v>
      </c>
      <c r="E6" s="14">
        <v>450000</v>
      </c>
      <c r="F6" s="14">
        <f xml:space="preserve"> D6*E6</f>
        <v>450000</v>
      </c>
      <c r="G6" s="14">
        <f>F6</f>
        <v>450000</v>
      </c>
      <c r="H6" s="14">
        <v>0</v>
      </c>
      <c r="I6" s="12"/>
    </row>
    <row r="7" spans="1:9" ht="15.75" x14ac:dyDescent="0.2">
      <c r="A7" s="4">
        <v>2</v>
      </c>
      <c r="B7" s="18" t="s">
        <v>93</v>
      </c>
      <c r="C7" s="4" t="s">
        <v>17</v>
      </c>
      <c r="D7" s="4">
        <v>6</v>
      </c>
      <c r="E7" s="14">
        <v>300000</v>
      </c>
      <c r="F7" s="14">
        <f t="shared" ref="F7:F10" si="0" xml:space="preserve"> D7*E7</f>
        <v>1800000</v>
      </c>
      <c r="G7" s="14">
        <f t="shared" ref="G7:G10" si="1">F7</f>
        <v>1800000</v>
      </c>
      <c r="H7" s="14">
        <v>0</v>
      </c>
    </row>
    <row r="8" spans="1:9" ht="31.5" x14ac:dyDescent="0.2">
      <c r="A8" s="4">
        <v>3</v>
      </c>
      <c r="B8" s="18" t="s">
        <v>94</v>
      </c>
      <c r="C8" s="4" t="s">
        <v>17</v>
      </c>
      <c r="D8" s="4">
        <v>5</v>
      </c>
      <c r="E8" s="14">
        <v>200000</v>
      </c>
      <c r="F8" s="14">
        <f t="shared" si="0"/>
        <v>1000000</v>
      </c>
      <c r="G8" s="14">
        <f t="shared" si="1"/>
        <v>1000000</v>
      </c>
      <c r="H8" s="14">
        <v>0</v>
      </c>
    </row>
    <row r="9" spans="1:9" ht="31.5" x14ac:dyDescent="0.2">
      <c r="A9" s="4">
        <v>4</v>
      </c>
      <c r="B9" s="18" t="s">
        <v>95</v>
      </c>
      <c r="C9" s="4" t="s">
        <v>17</v>
      </c>
      <c r="D9" s="4">
        <v>2</v>
      </c>
      <c r="E9" s="14">
        <v>250000</v>
      </c>
      <c r="F9" s="14">
        <f t="shared" si="0"/>
        <v>500000</v>
      </c>
      <c r="G9" s="14">
        <f t="shared" si="1"/>
        <v>500000</v>
      </c>
      <c r="H9" s="14">
        <v>0</v>
      </c>
    </row>
    <row r="10" spans="1:9" ht="15.75" x14ac:dyDescent="0.2">
      <c r="A10" s="4">
        <v>5</v>
      </c>
      <c r="B10" s="18" t="s">
        <v>96</v>
      </c>
      <c r="C10" s="4" t="s">
        <v>17</v>
      </c>
      <c r="D10" s="4">
        <v>1</v>
      </c>
      <c r="E10" s="14">
        <v>100000</v>
      </c>
      <c r="F10" s="14">
        <f t="shared" si="0"/>
        <v>100000</v>
      </c>
      <c r="G10" s="14">
        <f t="shared" si="1"/>
        <v>100000</v>
      </c>
      <c r="H10" s="14">
        <v>0</v>
      </c>
    </row>
    <row r="11" spans="1:9" ht="15.75" x14ac:dyDescent="0.2">
      <c r="A11" s="4"/>
      <c r="B11" s="17" t="s">
        <v>21</v>
      </c>
      <c r="C11" s="4"/>
      <c r="D11" s="4"/>
      <c r="E11" s="14"/>
      <c r="F11" s="10">
        <f>SUM(F6:F10)</f>
        <v>3850000</v>
      </c>
      <c r="G11" s="10">
        <f>SUM(G6:G10)</f>
        <v>3850000</v>
      </c>
      <c r="H11" s="10">
        <v>0</v>
      </c>
    </row>
    <row r="12" spans="1:9" x14ac:dyDescent="0.2">
      <c r="E12" s="15"/>
      <c r="F12" s="15"/>
      <c r="G12" s="15"/>
      <c r="H12" s="15"/>
    </row>
  </sheetData>
  <mergeCells count="7">
    <mergeCell ref="G4:H4"/>
    <mergeCell ref="A4:A5"/>
    <mergeCell ref="B4:B5"/>
    <mergeCell ref="C4:C5"/>
    <mergeCell ref="D4:D5"/>
    <mergeCell ref="E4:E5"/>
    <mergeCell ref="F4:F5"/>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6"/>
  <sheetViews>
    <sheetView workbookViewId="0">
      <selection activeCell="C12" sqref="C12"/>
    </sheetView>
  </sheetViews>
  <sheetFormatPr defaultColWidth="9.125" defaultRowHeight="15.75" x14ac:dyDescent="0.25"/>
  <cols>
    <col min="1" max="1" width="6.625" style="9" customWidth="1"/>
    <col min="2" max="2" width="36.75" style="9" customWidth="1"/>
    <col min="3" max="3" width="15.875" style="9" customWidth="1"/>
    <col min="4" max="4" width="15.375" style="9" customWidth="1"/>
    <col min="5" max="5" width="19.125" style="9" customWidth="1"/>
    <col min="6" max="6" width="16.125" style="9" customWidth="1"/>
    <col min="7" max="7" width="15.375" style="9" customWidth="1"/>
    <col min="8" max="8" width="16.875" style="9" customWidth="1"/>
    <col min="9" max="16384" width="9.125" style="7"/>
  </cols>
  <sheetData>
    <row r="2" spans="1:8" ht="21" customHeight="1" x14ac:dyDescent="0.25">
      <c r="A2" s="101" t="s">
        <v>86</v>
      </c>
      <c r="B2" s="101"/>
      <c r="C2" s="101"/>
      <c r="D2" s="101"/>
      <c r="E2" s="101"/>
      <c r="F2" s="101"/>
      <c r="G2" s="101"/>
      <c r="H2" s="101"/>
    </row>
    <row r="3" spans="1:8" x14ac:dyDescent="0.25">
      <c r="A3" s="82" t="s">
        <v>90</v>
      </c>
      <c r="B3" s="82" t="s">
        <v>6</v>
      </c>
      <c r="C3" s="82" t="s">
        <v>79</v>
      </c>
      <c r="D3" s="104" t="s">
        <v>0</v>
      </c>
      <c r="E3" s="105"/>
    </row>
    <row r="4" spans="1:8" ht="31.5" x14ac:dyDescent="0.25">
      <c r="A4" s="103"/>
      <c r="B4" s="103"/>
      <c r="C4" s="103"/>
      <c r="D4" s="31" t="s">
        <v>72</v>
      </c>
      <c r="E4" s="2" t="s">
        <v>26</v>
      </c>
    </row>
    <row r="5" spans="1:8" ht="31.5" x14ac:dyDescent="0.25">
      <c r="A5" s="4">
        <v>1</v>
      </c>
      <c r="B5" s="18" t="s">
        <v>20</v>
      </c>
      <c r="C5" s="14"/>
      <c r="D5" s="14"/>
      <c r="E5" s="14">
        <v>0</v>
      </c>
    </row>
    <row r="6" spans="1:8" x14ac:dyDescent="0.25">
      <c r="A6" s="56"/>
      <c r="B6" s="56" t="s">
        <v>63</v>
      </c>
      <c r="C6" s="59"/>
      <c r="D6" s="59"/>
      <c r="E6" s="56">
        <v>0</v>
      </c>
    </row>
  </sheetData>
  <mergeCells count="5">
    <mergeCell ref="A2:H2"/>
    <mergeCell ref="A3:A4"/>
    <mergeCell ref="B3:B4"/>
    <mergeCell ref="C3:C4"/>
    <mergeCell ref="D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Tổng dự toán</vt:lpstr>
      <vt:lpstr>Khoản 1. Thu lao</vt:lpstr>
      <vt:lpstr>Khoản 2. Mua vat tu</vt:lpstr>
      <vt:lpstr>Khoan 3. Chi sua chua</vt:lpstr>
      <vt:lpstr>Khoản 4. Chi Hoi thao</vt:lpstr>
      <vt:lpstr>Khoản 5. DV thue ngoai</vt:lpstr>
      <vt:lpstr>Khoản 6. Chi dieu tra</vt:lpstr>
      <vt:lpstr>Khoan 7. VPP</vt:lpstr>
      <vt:lpstr>Khoan 8. Hội đồng</vt:lpstr>
      <vt:lpstr>Khoản 9. Quan 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10</cp:lastModifiedBy>
  <dcterms:created xsi:type="dcterms:W3CDTF">2022-01-04T02:14:09Z</dcterms:created>
  <dcterms:modified xsi:type="dcterms:W3CDTF">2025-10-22T09:49:22Z</dcterms:modified>
</cp:coreProperties>
</file>